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21ecea13815566/Documents/Barton Mills PC/Finance/2019-20/"/>
    </mc:Choice>
  </mc:AlternateContent>
  <xr:revisionPtr revIDLastSave="0" documentId="8_{B2E3D5BD-4ED9-4519-8CE7-FBDEA71BC7A3}" xr6:coauthVersionLast="45" xr6:coauthVersionMax="45" xr10:uidLastSave="{00000000-0000-0000-0000-000000000000}"/>
  <bookViews>
    <workbookView xWindow="-120" yWindow="-120" windowWidth="20730" windowHeight="11160" xr2:uid="{452AAF70-F92B-4921-9F1D-B40033433CC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62" i="1" s="1"/>
  <c r="D51" i="1"/>
  <c r="D54" i="1" s="1"/>
  <c r="C51" i="1"/>
  <c r="E50" i="1"/>
  <c r="G50" i="1" s="1"/>
  <c r="G49" i="1"/>
  <c r="E49" i="1"/>
  <c r="E48" i="1"/>
  <c r="G48" i="1" s="1"/>
  <c r="G47" i="1"/>
  <c r="E47" i="1"/>
  <c r="E46" i="1"/>
  <c r="G46" i="1" s="1"/>
  <c r="G45" i="1"/>
  <c r="E45" i="1"/>
  <c r="F41" i="1"/>
  <c r="D41" i="1"/>
  <c r="C41" i="1"/>
  <c r="G39" i="1"/>
  <c r="G38" i="1"/>
  <c r="E38" i="1"/>
  <c r="E36" i="1"/>
  <c r="G36" i="1" s="1"/>
  <c r="G35" i="1"/>
  <c r="E34" i="1"/>
  <c r="G34" i="1" s="1"/>
  <c r="E33" i="1"/>
  <c r="G33" i="1" s="1"/>
  <c r="E32" i="1"/>
  <c r="G32" i="1" s="1"/>
  <c r="E31" i="1"/>
  <c r="G31" i="1" s="1"/>
  <c r="G30" i="1"/>
  <c r="E29" i="1"/>
  <c r="G29" i="1" s="1"/>
  <c r="G28" i="1"/>
  <c r="E28" i="1"/>
  <c r="E27" i="1"/>
  <c r="G27" i="1" s="1"/>
  <c r="G26" i="1"/>
  <c r="E26" i="1"/>
  <c r="E25" i="1"/>
  <c r="G25" i="1" s="1"/>
  <c r="G24" i="1"/>
  <c r="E23" i="1"/>
  <c r="G23" i="1" s="1"/>
  <c r="G22" i="1"/>
  <c r="G21" i="1"/>
  <c r="E21" i="1"/>
  <c r="E20" i="1"/>
  <c r="G20" i="1" s="1"/>
  <c r="G19" i="1"/>
  <c r="E19" i="1"/>
  <c r="G18" i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G8" i="1"/>
  <c r="E7" i="1"/>
  <c r="E41" i="1" s="1"/>
  <c r="G51" i="1" l="1"/>
  <c r="E51" i="1"/>
  <c r="E54" i="1" s="1"/>
  <c r="G7" i="1"/>
  <c r="G41" i="1" s="1"/>
</calcChain>
</file>

<file path=xl/sharedStrings.xml><?xml version="1.0" encoding="utf-8"?>
<sst xmlns="http://schemas.openxmlformats.org/spreadsheetml/2006/main" count="61" uniqueCount="55">
  <si>
    <t>Barton Mills Parish Council - Budget vs Actual Spend 2018-2019</t>
  </si>
  <si>
    <t xml:space="preserve">Signed (Chairman)…………………….. N. Horne    (Clerk)……………………J.Coe Date </t>
  </si>
  <si>
    <t>Reserves</t>
  </si>
  <si>
    <t>Budget</t>
  </si>
  <si>
    <t>Actual</t>
  </si>
  <si>
    <t>Variance</t>
  </si>
  <si>
    <t>b/fwd at 1.4.19</t>
  </si>
  <si>
    <t>2019-20</t>
  </si>
  <si>
    <t>c/fwd at 31.3.20</t>
  </si>
  <si>
    <t>EXPENDITURE</t>
  </si>
  <si>
    <t>Donations</t>
  </si>
  <si>
    <t>Administation</t>
  </si>
  <si>
    <t>Clerks Pay (incl Mileage &amp; Payroll)</t>
  </si>
  <si>
    <t>Clerks expenses/Stationary/Training</t>
  </si>
  <si>
    <t>Subscriptions</t>
  </si>
  <si>
    <t xml:space="preserve"> Insurance</t>
  </si>
  <si>
    <t>Audit Fee</t>
  </si>
  <si>
    <t xml:space="preserve">Hall Hire </t>
  </si>
  <si>
    <t>Others - website., TsoHost, History Recorder</t>
  </si>
  <si>
    <t>Barton Miller printing</t>
  </si>
  <si>
    <t>Election reserve</t>
  </si>
  <si>
    <t xml:space="preserve">Playing Field/Peace Gdn </t>
  </si>
  <si>
    <t>Grass Cutting</t>
  </si>
  <si>
    <t>Tree works / Planting</t>
  </si>
  <si>
    <t>Play Area/Field Maintenance</t>
  </si>
  <si>
    <t>Lighting</t>
  </si>
  <si>
    <t>Energy &amp; Maintenance</t>
  </si>
  <si>
    <t>Maintenance</t>
  </si>
  <si>
    <t>Clock service (£511.20 over 3 years)</t>
  </si>
  <si>
    <t>Assorted repairs</t>
  </si>
  <si>
    <t>Gardening costs incl footpath clearing</t>
  </si>
  <si>
    <t>Bins (Incl. Hall Brown Bins)</t>
  </si>
  <si>
    <t>Village hall car park works</t>
  </si>
  <si>
    <t>Miscellaneous</t>
  </si>
  <si>
    <t>Remembrance Day</t>
  </si>
  <si>
    <t>Football Coaching</t>
  </si>
  <si>
    <t>Allotment Land Rent (SCC)</t>
  </si>
  <si>
    <t>Substation</t>
  </si>
  <si>
    <t>Capital</t>
  </si>
  <si>
    <t>Projects</t>
  </si>
  <si>
    <t>Defibrillator</t>
  </si>
  <si>
    <t>Football Pitch works</t>
  </si>
  <si>
    <t>Total</t>
  </si>
  <si>
    <t>INCOME</t>
  </si>
  <si>
    <t>Precept</t>
  </si>
  <si>
    <t>VAT</t>
  </si>
  <si>
    <t>Other income</t>
  </si>
  <si>
    <t>Allotment</t>
  </si>
  <si>
    <t>Interest</t>
  </si>
  <si>
    <t>Income-Expenditure</t>
  </si>
  <si>
    <t>Represented by</t>
  </si>
  <si>
    <t>Current Account Bank balance at 1.4.19</t>
  </si>
  <si>
    <t>Deposit Account Bank balance at 1.4.19</t>
  </si>
  <si>
    <t>Current Account Bank balance at 31.3.20</t>
  </si>
  <si>
    <t>Deposit Account Bank balance at 31.3.20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</si>
</sst>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£* #,##0.00_-;&quot;-£&quot;* #,##0.00_-;_-\£* \-??_-;_-@_-"/>
    <numFmt numFmtId="165" formatCode="\£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8" tint="-0.249977111117893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8" tint="-0.249977111117893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/>
    <xf numFmtId="0" fontId="4" fillId="0" borderId="0" xfId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1" applyNumberFormat="1" applyFont="1" applyAlignment="1">
      <alignment horizontal="center"/>
    </xf>
    <xf numFmtId="0" fontId="5" fillId="0" borderId="0" xfId="1" applyFont="1"/>
    <xf numFmtId="4" fontId="6" fillId="0" borderId="0" xfId="0" applyNumberFormat="1" applyFont="1"/>
    <xf numFmtId="0" fontId="4" fillId="0" borderId="0" xfId="1" applyFont="1"/>
    <xf numFmtId="0" fontId="6" fillId="0" borderId="0" xfId="1" applyFont="1"/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16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4" fontId="4" fillId="0" borderId="0" xfId="1" applyNumberFormat="1" applyFont="1" applyAlignment="1">
      <alignment horizontal="right"/>
    </xf>
    <xf numFmtId="4" fontId="7" fillId="0" borderId="0" xfId="1" applyNumberFormat="1" applyFont="1"/>
    <xf numFmtId="4" fontId="8" fillId="0" borderId="0" xfId="1" applyNumberFormat="1" applyFont="1"/>
    <xf numFmtId="4" fontId="4" fillId="0" borderId="0" xfId="1" applyNumberFormat="1" applyFont="1"/>
    <xf numFmtId="4" fontId="5" fillId="0" borderId="0" xfId="1" applyNumberFormat="1" applyFont="1"/>
    <xf numFmtId="165" fontId="6" fillId="0" borderId="0" xfId="1" applyNumberFormat="1" applyFont="1"/>
    <xf numFmtId="0" fontId="9" fillId="0" borderId="0" xfId="1" applyFont="1"/>
    <xf numFmtId="4" fontId="9" fillId="0" borderId="0" xfId="1" applyNumberFormat="1" applyFont="1"/>
    <xf numFmtId="4" fontId="10" fillId="0" borderId="0" xfId="1" applyNumberFormat="1" applyFont="1" applyAlignment="1">
      <alignment horizontal="right"/>
    </xf>
    <xf numFmtId="4" fontId="7" fillId="0" borderId="0" xfId="1" applyNumberFormat="1" applyFont="1" applyAlignment="1">
      <alignment horizontal="right"/>
    </xf>
    <xf numFmtId="0" fontId="6" fillId="0" borderId="0" xfId="0" applyFont="1"/>
    <xf numFmtId="4" fontId="7" fillId="0" borderId="1" xfId="1" applyNumberFormat="1" applyFont="1" applyBorder="1"/>
  </cellXfs>
  <cellStyles count="2">
    <cellStyle name="Excel Built-in Normal" xfId="1" xr:uid="{F324AA57-ACE6-4AE1-8F4C-0E35E01D50E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end%20of%20year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Budget comp basic"/>
      <sheetName val="Budget comp extended"/>
      <sheetName val="Deposit Account"/>
      <sheetName val="Bank Rec"/>
      <sheetName val="Accounts Summary"/>
      <sheetName val="Bank receipts"/>
      <sheetName val="Bank payments"/>
      <sheetName val="FA Schedule"/>
      <sheetName val="Section 137"/>
      <sheetName val="Sheet1"/>
    </sheetNames>
    <sheetDataSet>
      <sheetData sheetId="0"/>
      <sheetData sheetId="1"/>
      <sheetData sheetId="2"/>
      <sheetData sheetId="3">
        <row r="9">
          <cell r="D9">
            <v>10001.290000000001</v>
          </cell>
        </row>
        <row r="18">
          <cell r="D18">
            <v>0.4</v>
          </cell>
        </row>
        <row r="19">
          <cell r="D19">
            <v>0.41</v>
          </cell>
        </row>
        <row r="20">
          <cell r="D20">
            <v>0.89</v>
          </cell>
        </row>
        <row r="21">
          <cell r="D21">
            <v>0.99</v>
          </cell>
        </row>
        <row r="22">
          <cell r="D22">
            <v>1.06</v>
          </cell>
        </row>
        <row r="23">
          <cell r="D23">
            <v>1.06</v>
          </cell>
        </row>
        <row r="24">
          <cell r="D24">
            <v>0.91</v>
          </cell>
        </row>
        <row r="25">
          <cell r="D25">
            <v>0.99</v>
          </cell>
        </row>
        <row r="26">
          <cell r="D26">
            <v>0.77</v>
          </cell>
        </row>
        <row r="27">
          <cell r="D27">
            <v>0.85</v>
          </cell>
        </row>
        <row r="28">
          <cell r="D28">
            <v>0.84</v>
          </cell>
        </row>
        <row r="29">
          <cell r="D29">
            <v>0.7</v>
          </cell>
        </row>
        <row r="31">
          <cell r="E31">
            <v>14011.16</v>
          </cell>
        </row>
      </sheetData>
      <sheetData sheetId="4">
        <row r="8">
          <cell r="D8">
            <v>9678.66</v>
          </cell>
        </row>
        <row r="27">
          <cell r="E27">
            <v>4835.5499999999993</v>
          </cell>
        </row>
      </sheetData>
      <sheetData sheetId="5">
        <row r="12">
          <cell r="G12">
            <v>100</v>
          </cell>
        </row>
        <row r="24">
          <cell r="G24">
            <v>512.67000000000007</v>
          </cell>
        </row>
        <row r="36">
          <cell r="G36">
            <v>100</v>
          </cell>
        </row>
      </sheetData>
      <sheetData sheetId="6">
        <row r="23">
          <cell r="F23">
            <v>21380</v>
          </cell>
          <cell r="G23">
            <v>1220</v>
          </cell>
          <cell r="H23">
            <v>2440.0700000000002</v>
          </cell>
          <cell r="I23">
            <v>50</v>
          </cell>
        </row>
      </sheetData>
      <sheetData sheetId="7">
        <row r="135">
          <cell r="I135">
            <v>4414.6699999999992</v>
          </cell>
          <cell r="J135">
            <v>42.300000000000011</v>
          </cell>
          <cell r="K135">
            <v>21.34</v>
          </cell>
          <cell r="L135">
            <v>550.17999999999995</v>
          </cell>
          <cell r="M135">
            <v>120</v>
          </cell>
          <cell r="N135">
            <v>54</v>
          </cell>
          <cell r="O135">
            <v>169.7000000000001</v>
          </cell>
          <cell r="P135">
            <v>331.55999999999995</v>
          </cell>
          <cell r="Q135">
            <v>400</v>
          </cell>
          <cell r="R135">
            <v>4080</v>
          </cell>
          <cell r="S135">
            <v>905.75</v>
          </cell>
          <cell r="U135">
            <v>1025.53</v>
          </cell>
          <cell r="V135">
            <v>280</v>
          </cell>
          <cell r="W135">
            <v>828</v>
          </cell>
          <cell r="X135">
            <v>492.28</v>
          </cell>
          <cell r="Y135">
            <v>446.42</v>
          </cell>
          <cell r="Z135">
            <v>690</v>
          </cell>
          <cell r="AA135">
            <v>536.4</v>
          </cell>
          <cell r="AB135">
            <v>1109.75</v>
          </cell>
          <cell r="AC135">
            <v>3251.4700000000003</v>
          </cell>
          <cell r="AD135">
            <v>3603.3599999999988</v>
          </cell>
          <cell r="AE135">
            <v>169.8</v>
          </cell>
          <cell r="AF135">
            <v>100</v>
          </cell>
          <cell r="AG135">
            <v>442</v>
          </cell>
          <cell r="AH135">
            <v>506</v>
          </cell>
          <cell r="AJ135">
            <v>850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821C-CF7E-4676-B405-1D272B6BFEFF}">
  <dimension ref="A1:H62"/>
  <sheetViews>
    <sheetView tabSelected="1" workbookViewId="0">
      <selection activeCell="A4" sqref="A4"/>
    </sheetView>
  </sheetViews>
  <sheetFormatPr defaultColWidth="16.5703125" defaultRowHeight="15.75" x14ac:dyDescent="0.25"/>
  <cols>
    <col min="1" max="1" width="19" style="26" customWidth="1"/>
    <col min="2" max="2" width="40.28515625" style="26" customWidth="1"/>
    <col min="3" max="3" width="15.42578125" style="26" customWidth="1"/>
    <col min="4" max="4" width="13.42578125" style="8" customWidth="1"/>
    <col min="5" max="5" width="13.140625" style="3" bestFit="1" customWidth="1"/>
    <col min="6" max="6" width="16.5703125" style="2"/>
    <col min="7" max="7" width="13.140625" style="2" customWidth="1"/>
    <col min="8" max="249" width="16.5703125" style="2"/>
    <col min="250" max="250" width="16.140625" style="2" customWidth="1"/>
    <col min="251" max="251" width="34.7109375" style="2" customWidth="1"/>
    <col min="252" max="255" width="14.85546875" style="2" customWidth="1"/>
    <col min="256" max="256" width="13" style="2" customWidth="1"/>
    <col min="257" max="257" width="21.28515625" style="2" customWidth="1"/>
    <col min="258" max="258" width="3.85546875" style="2" customWidth="1"/>
    <col min="259" max="259" width="13.28515625" style="2" customWidth="1"/>
    <col min="260" max="505" width="16.5703125" style="2"/>
    <col min="506" max="506" width="16.140625" style="2" customWidth="1"/>
    <col min="507" max="507" width="34.7109375" style="2" customWidth="1"/>
    <col min="508" max="511" width="14.85546875" style="2" customWidth="1"/>
    <col min="512" max="512" width="13" style="2" customWidth="1"/>
    <col min="513" max="513" width="21.28515625" style="2" customWidth="1"/>
    <col min="514" max="514" width="3.85546875" style="2" customWidth="1"/>
    <col min="515" max="515" width="13.28515625" style="2" customWidth="1"/>
    <col min="516" max="761" width="16.5703125" style="2"/>
    <col min="762" max="762" width="16.140625" style="2" customWidth="1"/>
    <col min="763" max="763" width="34.7109375" style="2" customWidth="1"/>
    <col min="764" max="767" width="14.85546875" style="2" customWidth="1"/>
    <col min="768" max="768" width="13" style="2" customWidth="1"/>
    <col min="769" max="769" width="21.28515625" style="2" customWidth="1"/>
    <col min="770" max="770" width="3.85546875" style="2" customWidth="1"/>
    <col min="771" max="771" width="13.28515625" style="2" customWidth="1"/>
    <col min="772" max="1017" width="16.5703125" style="2"/>
    <col min="1018" max="1018" width="16.140625" style="2" customWidth="1"/>
    <col min="1019" max="1019" width="34.7109375" style="2" customWidth="1"/>
    <col min="1020" max="1023" width="14.85546875" style="2" customWidth="1"/>
    <col min="1024" max="1024" width="13" style="2" customWidth="1"/>
    <col min="1025" max="1025" width="21.28515625" style="2" customWidth="1"/>
    <col min="1026" max="1026" width="3.85546875" style="2" customWidth="1"/>
    <col min="1027" max="1027" width="13.28515625" style="2" customWidth="1"/>
    <col min="1028" max="1273" width="16.5703125" style="2"/>
    <col min="1274" max="1274" width="16.140625" style="2" customWidth="1"/>
    <col min="1275" max="1275" width="34.7109375" style="2" customWidth="1"/>
    <col min="1276" max="1279" width="14.85546875" style="2" customWidth="1"/>
    <col min="1280" max="1280" width="13" style="2" customWidth="1"/>
    <col min="1281" max="1281" width="21.28515625" style="2" customWidth="1"/>
    <col min="1282" max="1282" width="3.85546875" style="2" customWidth="1"/>
    <col min="1283" max="1283" width="13.28515625" style="2" customWidth="1"/>
    <col min="1284" max="1529" width="16.5703125" style="2"/>
    <col min="1530" max="1530" width="16.140625" style="2" customWidth="1"/>
    <col min="1531" max="1531" width="34.7109375" style="2" customWidth="1"/>
    <col min="1532" max="1535" width="14.85546875" style="2" customWidth="1"/>
    <col min="1536" max="1536" width="13" style="2" customWidth="1"/>
    <col min="1537" max="1537" width="21.28515625" style="2" customWidth="1"/>
    <col min="1538" max="1538" width="3.85546875" style="2" customWidth="1"/>
    <col min="1539" max="1539" width="13.28515625" style="2" customWidth="1"/>
    <col min="1540" max="1785" width="16.5703125" style="2"/>
    <col min="1786" max="1786" width="16.140625" style="2" customWidth="1"/>
    <col min="1787" max="1787" width="34.7109375" style="2" customWidth="1"/>
    <col min="1788" max="1791" width="14.85546875" style="2" customWidth="1"/>
    <col min="1792" max="1792" width="13" style="2" customWidth="1"/>
    <col min="1793" max="1793" width="21.28515625" style="2" customWidth="1"/>
    <col min="1794" max="1794" width="3.85546875" style="2" customWidth="1"/>
    <col min="1795" max="1795" width="13.28515625" style="2" customWidth="1"/>
    <col min="1796" max="2041" width="16.5703125" style="2"/>
    <col min="2042" max="2042" width="16.140625" style="2" customWidth="1"/>
    <col min="2043" max="2043" width="34.7109375" style="2" customWidth="1"/>
    <col min="2044" max="2047" width="14.85546875" style="2" customWidth="1"/>
    <col min="2048" max="2048" width="13" style="2" customWidth="1"/>
    <col min="2049" max="2049" width="21.28515625" style="2" customWidth="1"/>
    <col min="2050" max="2050" width="3.85546875" style="2" customWidth="1"/>
    <col min="2051" max="2051" width="13.28515625" style="2" customWidth="1"/>
    <col min="2052" max="2297" width="16.5703125" style="2"/>
    <col min="2298" max="2298" width="16.140625" style="2" customWidth="1"/>
    <col min="2299" max="2299" width="34.7109375" style="2" customWidth="1"/>
    <col min="2300" max="2303" width="14.85546875" style="2" customWidth="1"/>
    <col min="2304" max="2304" width="13" style="2" customWidth="1"/>
    <col min="2305" max="2305" width="21.28515625" style="2" customWidth="1"/>
    <col min="2306" max="2306" width="3.85546875" style="2" customWidth="1"/>
    <col min="2307" max="2307" width="13.28515625" style="2" customWidth="1"/>
    <col min="2308" max="2553" width="16.5703125" style="2"/>
    <col min="2554" max="2554" width="16.140625" style="2" customWidth="1"/>
    <col min="2555" max="2555" width="34.7109375" style="2" customWidth="1"/>
    <col min="2556" max="2559" width="14.85546875" style="2" customWidth="1"/>
    <col min="2560" max="2560" width="13" style="2" customWidth="1"/>
    <col min="2561" max="2561" width="21.28515625" style="2" customWidth="1"/>
    <col min="2562" max="2562" width="3.85546875" style="2" customWidth="1"/>
    <col min="2563" max="2563" width="13.28515625" style="2" customWidth="1"/>
    <col min="2564" max="2809" width="16.5703125" style="2"/>
    <col min="2810" max="2810" width="16.140625" style="2" customWidth="1"/>
    <col min="2811" max="2811" width="34.7109375" style="2" customWidth="1"/>
    <col min="2812" max="2815" width="14.85546875" style="2" customWidth="1"/>
    <col min="2816" max="2816" width="13" style="2" customWidth="1"/>
    <col min="2817" max="2817" width="21.28515625" style="2" customWidth="1"/>
    <col min="2818" max="2818" width="3.85546875" style="2" customWidth="1"/>
    <col min="2819" max="2819" width="13.28515625" style="2" customWidth="1"/>
    <col min="2820" max="3065" width="16.5703125" style="2"/>
    <col min="3066" max="3066" width="16.140625" style="2" customWidth="1"/>
    <col min="3067" max="3067" width="34.7109375" style="2" customWidth="1"/>
    <col min="3068" max="3071" width="14.85546875" style="2" customWidth="1"/>
    <col min="3072" max="3072" width="13" style="2" customWidth="1"/>
    <col min="3073" max="3073" width="21.28515625" style="2" customWidth="1"/>
    <col min="3074" max="3074" width="3.85546875" style="2" customWidth="1"/>
    <col min="3075" max="3075" width="13.28515625" style="2" customWidth="1"/>
    <col min="3076" max="3321" width="16.5703125" style="2"/>
    <col min="3322" max="3322" width="16.140625" style="2" customWidth="1"/>
    <col min="3323" max="3323" width="34.7109375" style="2" customWidth="1"/>
    <col min="3324" max="3327" width="14.85546875" style="2" customWidth="1"/>
    <col min="3328" max="3328" width="13" style="2" customWidth="1"/>
    <col min="3329" max="3329" width="21.28515625" style="2" customWidth="1"/>
    <col min="3330" max="3330" width="3.85546875" style="2" customWidth="1"/>
    <col min="3331" max="3331" width="13.28515625" style="2" customWidth="1"/>
    <col min="3332" max="3577" width="16.5703125" style="2"/>
    <col min="3578" max="3578" width="16.140625" style="2" customWidth="1"/>
    <col min="3579" max="3579" width="34.7109375" style="2" customWidth="1"/>
    <col min="3580" max="3583" width="14.85546875" style="2" customWidth="1"/>
    <col min="3584" max="3584" width="13" style="2" customWidth="1"/>
    <col min="3585" max="3585" width="21.28515625" style="2" customWidth="1"/>
    <col min="3586" max="3586" width="3.85546875" style="2" customWidth="1"/>
    <col min="3587" max="3587" width="13.28515625" style="2" customWidth="1"/>
    <col min="3588" max="3833" width="16.5703125" style="2"/>
    <col min="3834" max="3834" width="16.140625" style="2" customWidth="1"/>
    <col min="3835" max="3835" width="34.7109375" style="2" customWidth="1"/>
    <col min="3836" max="3839" width="14.85546875" style="2" customWidth="1"/>
    <col min="3840" max="3840" width="13" style="2" customWidth="1"/>
    <col min="3841" max="3841" width="21.28515625" style="2" customWidth="1"/>
    <col min="3842" max="3842" width="3.85546875" style="2" customWidth="1"/>
    <col min="3843" max="3843" width="13.28515625" style="2" customWidth="1"/>
    <col min="3844" max="4089" width="16.5703125" style="2"/>
    <col min="4090" max="4090" width="16.140625" style="2" customWidth="1"/>
    <col min="4091" max="4091" width="34.7109375" style="2" customWidth="1"/>
    <col min="4092" max="4095" width="14.85546875" style="2" customWidth="1"/>
    <col min="4096" max="4096" width="13" style="2" customWidth="1"/>
    <col min="4097" max="4097" width="21.28515625" style="2" customWidth="1"/>
    <col min="4098" max="4098" width="3.85546875" style="2" customWidth="1"/>
    <col min="4099" max="4099" width="13.28515625" style="2" customWidth="1"/>
    <col min="4100" max="4345" width="16.5703125" style="2"/>
    <col min="4346" max="4346" width="16.140625" style="2" customWidth="1"/>
    <col min="4347" max="4347" width="34.7109375" style="2" customWidth="1"/>
    <col min="4348" max="4351" width="14.85546875" style="2" customWidth="1"/>
    <col min="4352" max="4352" width="13" style="2" customWidth="1"/>
    <col min="4353" max="4353" width="21.28515625" style="2" customWidth="1"/>
    <col min="4354" max="4354" width="3.85546875" style="2" customWidth="1"/>
    <col min="4355" max="4355" width="13.28515625" style="2" customWidth="1"/>
    <col min="4356" max="4601" width="16.5703125" style="2"/>
    <col min="4602" max="4602" width="16.140625" style="2" customWidth="1"/>
    <col min="4603" max="4603" width="34.7109375" style="2" customWidth="1"/>
    <col min="4604" max="4607" width="14.85546875" style="2" customWidth="1"/>
    <col min="4608" max="4608" width="13" style="2" customWidth="1"/>
    <col min="4609" max="4609" width="21.28515625" style="2" customWidth="1"/>
    <col min="4610" max="4610" width="3.85546875" style="2" customWidth="1"/>
    <col min="4611" max="4611" width="13.28515625" style="2" customWidth="1"/>
    <col min="4612" max="4857" width="16.5703125" style="2"/>
    <col min="4858" max="4858" width="16.140625" style="2" customWidth="1"/>
    <col min="4859" max="4859" width="34.7109375" style="2" customWidth="1"/>
    <col min="4860" max="4863" width="14.85546875" style="2" customWidth="1"/>
    <col min="4864" max="4864" width="13" style="2" customWidth="1"/>
    <col min="4865" max="4865" width="21.28515625" style="2" customWidth="1"/>
    <col min="4866" max="4866" width="3.85546875" style="2" customWidth="1"/>
    <col min="4867" max="4867" width="13.28515625" style="2" customWidth="1"/>
    <col min="4868" max="5113" width="16.5703125" style="2"/>
    <col min="5114" max="5114" width="16.140625" style="2" customWidth="1"/>
    <col min="5115" max="5115" width="34.7109375" style="2" customWidth="1"/>
    <col min="5116" max="5119" width="14.85546875" style="2" customWidth="1"/>
    <col min="5120" max="5120" width="13" style="2" customWidth="1"/>
    <col min="5121" max="5121" width="21.28515625" style="2" customWidth="1"/>
    <col min="5122" max="5122" width="3.85546875" style="2" customWidth="1"/>
    <col min="5123" max="5123" width="13.28515625" style="2" customWidth="1"/>
    <col min="5124" max="5369" width="16.5703125" style="2"/>
    <col min="5370" max="5370" width="16.140625" style="2" customWidth="1"/>
    <col min="5371" max="5371" width="34.7109375" style="2" customWidth="1"/>
    <col min="5372" max="5375" width="14.85546875" style="2" customWidth="1"/>
    <col min="5376" max="5376" width="13" style="2" customWidth="1"/>
    <col min="5377" max="5377" width="21.28515625" style="2" customWidth="1"/>
    <col min="5378" max="5378" width="3.85546875" style="2" customWidth="1"/>
    <col min="5379" max="5379" width="13.28515625" style="2" customWidth="1"/>
    <col min="5380" max="5625" width="16.5703125" style="2"/>
    <col min="5626" max="5626" width="16.140625" style="2" customWidth="1"/>
    <col min="5627" max="5627" width="34.7109375" style="2" customWidth="1"/>
    <col min="5628" max="5631" width="14.85546875" style="2" customWidth="1"/>
    <col min="5632" max="5632" width="13" style="2" customWidth="1"/>
    <col min="5633" max="5633" width="21.28515625" style="2" customWidth="1"/>
    <col min="5634" max="5634" width="3.85546875" style="2" customWidth="1"/>
    <col min="5635" max="5635" width="13.28515625" style="2" customWidth="1"/>
    <col min="5636" max="5881" width="16.5703125" style="2"/>
    <col min="5882" max="5882" width="16.140625" style="2" customWidth="1"/>
    <col min="5883" max="5883" width="34.7109375" style="2" customWidth="1"/>
    <col min="5884" max="5887" width="14.85546875" style="2" customWidth="1"/>
    <col min="5888" max="5888" width="13" style="2" customWidth="1"/>
    <col min="5889" max="5889" width="21.28515625" style="2" customWidth="1"/>
    <col min="5890" max="5890" width="3.85546875" style="2" customWidth="1"/>
    <col min="5891" max="5891" width="13.28515625" style="2" customWidth="1"/>
    <col min="5892" max="6137" width="16.5703125" style="2"/>
    <col min="6138" max="6138" width="16.140625" style="2" customWidth="1"/>
    <col min="6139" max="6139" width="34.7109375" style="2" customWidth="1"/>
    <col min="6140" max="6143" width="14.85546875" style="2" customWidth="1"/>
    <col min="6144" max="6144" width="13" style="2" customWidth="1"/>
    <col min="6145" max="6145" width="21.28515625" style="2" customWidth="1"/>
    <col min="6146" max="6146" width="3.85546875" style="2" customWidth="1"/>
    <col min="6147" max="6147" width="13.28515625" style="2" customWidth="1"/>
    <col min="6148" max="6393" width="16.5703125" style="2"/>
    <col min="6394" max="6394" width="16.140625" style="2" customWidth="1"/>
    <col min="6395" max="6395" width="34.7109375" style="2" customWidth="1"/>
    <col min="6396" max="6399" width="14.85546875" style="2" customWidth="1"/>
    <col min="6400" max="6400" width="13" style="2" customWidth="1"/>
    <col min="6401" max="6401" width="21.28515625" style="2" customWidth="1"/>
    <col min="6402" max="6402" width="3.85546875" style="2" customWidth="1"/>
    <col min="6403" max="6403" width="13.28515625" style="2" customWidth="1"/>
    <col min="6404" max="6649" width="16.5703125" style="2"/>
    <col min="6650" max="6650" width="16.140625" style="2" customWidth="1"/>
    <col min="6651" max="6651" width="34.7109375" style="2" customWidth="1"/>
    <col min="6652" max="6655" width="14.85546875" style="2" customWidth="1"/>
    <col min="6656" max="6656" width="13" style="2" customWidth="1"/>
    <col min="6657" max="6657" width="21.28515625" style="2" customWidth="1"/>
    <col min="6658" max="6658" width="3.85546875" style="2" customWidth="1"/>
    <col min="6659" max="6659" width="13.28515625" style="2" customWidth="1"/>
    <col min="6660" max="6905" width="16.5703125" style="2"/>
    <col min="6906" max="6906" width="16.140625" style="2" customWidth="1"/>
    <col min="6907" max="6907" width="34.7109375" style="2" customWidth="1"/>
    <col min="6908" max="6911" width="14.85546875" style="2" customWidth="1"/>
    <col min="6912" max="6912" width="13" style="2" customWidth="1"/>
    <col min="6913" max="6913" width="21.28515625" style="2" customWidth="1"/>
    <col min="6914" max="6914" width="3.85546875" style="2" customWidth="1"/>
    <col min="6915" max="6915" width="13.28515625" style="2" customWidth="1"/>
    <col min="6916" max="7161" width="16.5703125" style="2"/>
    <col min="7162" max="7162" width="16.140625" style="2" customWidth="1"/>
    <col min="7163" max="7163" width="34.7109375" style="2" customWidth="1"/>
    <col min="7164" max="7167" width="14.85546875" style="2" customWidth="1"/>
    <col min="7168" max="7168" width="13" style="2" customWidth="1"/>
    <col min="7169" max="7169" width="21.28515625" style="2" customWidth="1"/>
    <col min="7170" max="7170" width="3.85546875" style="2" customWidth="1"/>
    <col min="7171" max="7171" width="13.28515625" style="2" customWidth="1"/>
    <col min="7172" max="7417" width="16.5703125" style="2"/>
    <col min="7418" max="7418" width="16.140625" style="2" customWidth="1"/>
    <col min="7419" max="7419" width="34.7109375" style="2" customWidth="1"/>
    <col min="7420" max="7423" width="14.85546875" style="2" customWidth="1"/>
    <col min="7424" max="7424" width="13" style="2" customWidth="1"/>
    <col min="7425" max="7425" width="21.28515625" style="2" customWidth="1"/>
    <col min="7426" max="7426" width="3.85546875" style="2" customWidth="1"/>
    <col min="7427" max="7427" width="13.28515625" style="2" customWidth="1"/>
    <col min="7428" max="7673" width="16.5703125" style="2"/>
    <col min="7674" max="7674" width="16.140625" style="2" customWidth="1"/>
    <col min="7675" max="7675" width="34.7109375" style="2" customWidth="1"/>
    <col min="7676" max="7679" width="14.85546875" style="2" customWidth="1"/>
    <col min="7680" max="7680" width="13" style="2" customWidth="1"/>
    <col min="7681" max="7681" width="21.28515625" style="2" customWidth="1"/>
    <col min="7682" max="7682" width="3.85546875" style="2" customWidth="1"/>
    <col min="7683" max="7683" width="13.28515625" style="2" customWidth="1"/>
    <col min="7684" max="7929" width="16.5703125" style="2"/>
    <col min="7930" max="7930" width="16.140625" style="2" customWidth="1"/>
    <col min="7931" max="7931" width="34.7109375" style="2" customWidth="1"/>
    <col min="7932" max="7935" width="14.85546875" style="2" customWidth="1"/>
    <col min="7936" max="7936" width="13" style="2" customWidth="1"/>
    <col min="7937" max="7937" width="21.28515625" style="2" customWidth="1"/>
    <col min="7938" max="7938" width="3.85546875" style="2" customWidth="1"/>
    <col min="7939" max="7939" width="13.28515625" style="2" customWidth="1"/>
    <col min="7940" max="8185" width="16.5703125" style="2"/>
    <col min="8186" max="8186" width="16.140625" style="2" customWidth="1"/>
    <col min="8187" max="8187" width="34.7109375" style="2" customWidth="1"/>
    <col min="8188" max="8191" width="14.85546875" style="2" customWidth="1"/>
    <col min="8192" max="8192" width="13" style="2" customWidth="1"/>
    <col min="8193" max="8193" width="21.28515625" style="2" customWidth="1"/>
    <col min="8194" max="8194" width="3.85546875" style="2" customWidth="1"/>
    <col min="8195" max="8195" width="13.28515625" style="2" customWidth="1"/>
    <col min="8196" max="8441" width="16.5703125" style="2"/>
    <col min="8442" max="8442" width="16.140625" style="2" customWidth="1"/>
    <col min="8443" max="8443" width="34.7109375" style="2" customWidth="1"/>
    <col min="8444" max="8447" width="14.85546875" style="2" customWidth="1"/>
    <col min="8448" max="8448" width="13" style="2" customWidth="1"/>
    <col min="8449" max="8449" width="21.28515625" style="2" customWidth="1"/>
    <col min="8450" max="8450" width="3.85546875" style="2" customWidth="1"/>
    <col min="8451" max="8451" width="13.28515625" style="2" customWidth="1"/>
    <col min="8452" max="8697" width="16.5703125" style="2"/>
    <col min="8698" max="8698" width="16.140625" style="2" customWidth="1"/>
    <col min="8699" max="8699" width="34.7109375" style="2" customWidth="1"/>
    <col min="8700" max="8703" width="14.85546875" style="2" customWidth="1"/>
    <col min="8704" max="8704" width="13" style="2" customWidth="1"/>
    <col min="8705" max="8705" width="21.28515625" style="2" customWidth="1"/>
    <col min="8706" max="8706" width="3.85546875" style="2" customWidth="1"/>
    <col min="8707" max="8707" width="13.28515625" style="2" customWidth="1"/>
    <col min="8708" max="8953" width="16.5703125" style="2"/>
    <col min="8954" max="8954" width="16.140625" style="2" customWidth="1"/>
    <col min="8955" max="8955" width="34.7109375" style="2" customWidth="1"/>
    <col min="8956" max="8959" width="14.85546875" style="2" customWidth="1"/>
    <col min="8960" max="8960" width="13" style="2" customWidth="1"/>
    <col min="8961" max="8961" width="21.28515625" style="2" customWidth="1"/>
    <col min="8962" max="8962" width="3.85546875" style="2" customWidth="1"/>
    <col min="8963" max="8963" width="13.28515625" style="2" customWidth="1"/>
    <col min="8964" max="9209" width="16.5703125" style="2"/>
    <col min="9210" max="9210" width="16.140625" style="2" customWidth="1"/>
    <col min="9211" max="9211" width="34.7109375" style="2" customWidth="1"/>
    <col min="9212" max="9215" width="14.85546875" style="2" customWidth="1"/>
    <col min="9216" max="9216" width="13" style="2" customWidth="1"/>
    <col min="9217" max="9217" width="21.28515625" style="2" customWidth="1"/>
    <col min="9218" max="9218" width="3.85546875" style="2" customWidth="1"/>
    <col min="9219" max="9219" width="13.28515625" style="2" customWidth="1"/>
    <col min="9220" max="9465" width="16.5703125" style="2"/>
    <col min="9466" max="9466" width="16.140625" style="2" customWidth="1"/>
    <col min="9467" max="9467" width="34.7109375" style="2" customWidth="1"/>
    <col min="9468" max="9471" width="14.85546875" style="2" customWidth="1"/>
    <col min="9472" max="9472" width="13" style="2" customWidth="1"/>
    <col min="9473" max="9473" width="21.28515625" style="2" customWidth="1"/>
    <col min="9474" max="9474" width="3.85546875" style="2" customWidth="1"/>
    <col min="9475" max="9475" width="13.28515625" style="2" customWidth="1"/>
    <col min="9476" max="9721" width="16.5703125" style="2"/>
    <col min="9722" max="9722" width="16.140625" style="2" customWidth="1"/>
    <col min="9723" max="9723" width="34.7109375" style="2" customWidth="1"/>
    <col min="9724" max="9727" width="14.85546875" style="2" customWidth="1"/>
    <col min="9728" max="9728" width="13" style="2" customWidth="1"/>
    <col min="9729" max="9729" width="21.28515625" style="2" customWidth="1"/>
    <col min="9730" max="9730" width="3.85546875" style="2" customWidth="1"/>
    <col min="9731" max="9731" width="13.28515625" style="2" customWidth="1"/>
    <col min="9732" max="9977" width="16.5703125" style="2"/>
    <col min="9978" max="9978" width="16.140625" style="2" customWidth="1"/>
    <col min="9979" max="9979" width="34.7109375" style="2" customWidth="1"/>
    <col min="9980" max="9983" width="14.85546875" style="2" customWidth="1"/>
    <col min="9984" max="9984" width="13" style="2" customWidth="1"/>
    <col min="9985" max="9985" width="21.28515625" style="2" customWidth="1"/>
    <col min="9986" max="9986" width="3.85546875" style="2" customWidth="1"/>
    <col min="9987" max="9987" width="13.28515625" style="2" customWidth="1"/>
    <col min="9988" max="10233" width="16.5703125" style="2"/>
    <col min="10234" max="10234" width="16.140625" style="2" customWidth="1"/>
    <col min="10235" max="10235" width="34.7109375" style="2" customWidth="1"/>
    <col min="10236" max="10239" width="14.85546875" style="2" customWidth="1"/>
    <col min="10240" max="10240" width="13" style="2" customWidth="1"/>
    <col min="10241" max="10241" width="21.28515625" style="2" customWidth="1"/>
    <col min="10242" max="10242" width="3.85546875" style="2" customWidth="1"/>
    <col min="10243" max="10243" width="13.28515625" style="2" customWidth="1"/>
    <col min="10244" max="10489" width="16.5703125" style="2"/>
    <col min="10490" max="10490" width="16.140625" style="2" customWidth="1"/>
    <col min="10491" max="10491" width="34.7109375" style="2" customWidth="1"/>
    <col min="10492" max="10495" width="14.85546875" style="2" customWidth="1"/>
    <col min="10496" max="10496" width="13" style="2" customWidth="1"/>
    <col min="10497" max="10497" width="21.28515625" style="2" customWidth="1"/>
    <col min="10498" max="10498" width="3.85546875" style="2" customWidth="1"/>
    <col min="10499" max="10499" width="13.28515625" style="2" customWidth="1"/>
    <col min="10500" max="10745" width="16.5703125" style="2"/>
    <col min="10746" max="10746" width="16.140625" style="2" customWidth="1"/>
    <col min="10747" max="10747" width="34.7109375" style="2" customWidth="1"/>
    <col min="10748" max="10751" width="14.85546875" style="2" customWidth="1"/>
    <col min="10752" max="10752" width="13" style="2" customWidth="1"/>
    <col min="10753" max="10753" width="21.28515625" style="2" customWidth="1"/>
    <col min="10754" max="10754" width="3.85546875" style="2" customWidth="1"/>
    <col min="10755" max="10755" width="13.28515625" style="2" customWidth="1"/>
    <col min="10756" max="11001" width="16.5703125" style="2"/>
    <col min="11002" max="11002" width="16.140625" style="2" customWidth="1"/>
    <col min="11003" max="11003" width="34.7109375" style="2" customWidth="1"/>
    <col min="11004" max="11007" width="14.85546875" style="2" customWidth="1"/>
    <col min="11008" max="11008" width="13" style="2" customWidth="1"/>
    <col min="11009" max="11009" width="21.28515625" style="2" customWidth="1"/>
    <col min="11010" max="11010" width="3.85546875" style="2" customWidth="1"/>
    <col min="11011" max="11011" width="13.28515625" style="2" customWidth="1"/>
    <col min="11012" max="11257" width="16.5703125" style="2"/>
    <col min="11258" max="11258" width="16.140625" style="2" customWidth="1"/>
    <col min="11259" max="11259" width="34.7109375" style="2" customWidth="1"/>
    <col min="11260" max="11263" width="14.85546875" style="2" customWidth="1"/>
    <col min="11264" max="11264" width="13" style="2" customWidth="1"/>
    <col min="11265" max="11265" width="21.28515625" style="2" customWidth="1"/>
    <col min="11266" max="11266" width="3.85546875" style="2" customWidth="1"/>
    <col min="11267" max="11267" width="13.28515625" style="2" customWidth="1"/>
    <col min="11268" max="11513" width="16.5703125" style="2"/>
    <col min="11514" max="11514" width="16.140625" style="2" customWidth="1"/>
    <col min="11515" max="11515" width="34.7109375" style="2" customWidth="1"/>
    <col min="11516" max="11519" width="14.85546875" style="2" customWidth="1"/>
    <col min="11520" max="11520" width="13" style="2" customWidth="1"/>
    <col min="11521" max="11521" width="21.28515625" style="2" customWidth="1"/>
    <col min="11522" max="11522" width="3.85546875" style="2" customWidth="1"/>
    <col min="11523" max="11523" width="13.28515625" style="2" customWidth="1"/>
    <col min="11524" max="11769" width="16.5703125" style="2"/>
    <col min="11770" max="11770" width="16.140625" style="2" customWidth="1"/>
    <col min="11771" max="11771" width="34.7109375" style="2" customWidth="1"/>
    <col min="11772" max="11775" width="14.85546875" style="2" customWidth="1"/>
    <col min="11776" max="11776" width="13" style="2" customWidth="1"/>
    <col min="11777" max="11777" width="21.28515625" style="2" customWidth="1"/>
    <col min="11778" max="11778" width="3.85546875" style="2" customWidth="1"/>
    <col min="11779" max="11779" width="13.28515625" style="2" customWidth="1"/>
    <col min="11780" max="12025" width="16.5703125" style="2"/>
    <col min="12026" max="12026" width="16.140625" style="2" customWidth="1"/>
    <col min="12027" max="12027" width="34.7109375" style="2" customWidth="1"/>
    <col min="12028" max="12031" width="14.85546875" style="2" customWidth="1"/>
    <col min="12032" max="12032" width="13" style="2" customWidth="1"/>
    <col min="12033" max="12033" width="21.28515625" style="2" customWidth="1"/>
    <col min="12034" max="12034" width="3.85546875" style="2" customWidth="1"/>
    <col min="12035" max="12035" width="13.28515625" style="2" customWidth="1"/>
    <col min="12036" max="12281" width="16.5703125" style="2"/>
    <col min="12282" max="12282" width="16.140625" style="2" customWidth="1"/>
    <col min="12283" max="12283" width="34.7109375" style="2" customWidth="1"/>
    <col min="12284" max="12287" width="14.85546875" style="2" customWidth="1"/>
    <col min="12288" max="12288" width="13" style="2" customWidth="1"/>
    <col min="12289" max="12289" width="21.28515625" style="2" customWidth="1"/>
    <col min="12290" max="12290" width="3.85546875" style="2" customWidth="1"/>
    <col min="12291" max="12291" width="13.28515625" style="2" customWidth="1"/>
    <col min="12292" max="12537" width="16.5703125" style="2"/>
    <col min="12538" max="12538" width="16.140625" style="2" customWidth="1"/>
    <col min="12539" max="12539" width="34.7109375" style="2" customWidth="1"/>
    <col min="12540" max="12543" width="14.85546875" style="2" customWidth="1"/>
    <col min="12544" max="12544" width="13" style="2" customWidth="1"/>
    <col min="12545" max="12545" width="21.28515625" style="2" customWidth="1"/>
    <col min="12546" max="12546" width="3.85546875" style="2" customWidth="1"/>
    <col min="12547" max="12547" width="13.28515625" style="2" customWidth="1"/>
    <col min="12548" max="12793" width="16.5703125" style="2"/>
    <col min="12794" max="12794" width="16.140625" style="2" customWidth="1"/>
    <col min="12795" max="12795" width="34.7109375" style="2" customWidth="1"/>
    <col min="12796" max="12799" width="14.85546875" style="2" customWidth="1"/>
    <col min="12800" max="12800" width="13" style="2" customWidth="1"/>
    <col min="12801" max="12801" width="21.28515625" style="2" customWidth="1"/>
    <col min="12802" max="12802" width="3.85546875" style="2" customWidth="1"/>
    <col min="12803" max="12803" width="13.28515625" style="2" customWidth="1"/>
    <col min="12804" max="13049" width="16.5703125" style="2"/>
    <col min="13050" max="13050" width="16.140625" style="2" customWidth="1"/>
    <col min="13051" max="13051" width="34.7109375" style="2" customWidth="1"/>
    <col min="13052" max="13055" width="14.85546875" style="2" customWidth="1"/>
    <col min="13056" max="13056" width="13" style="2" customWidth="1"/>
    <col min="13057" max="13057" width="21.28515625" style="2" customWidth="1"/>
    <col min="13058" max="13058" width="3.85546875" style="2" customWidth="1"/>
    <col min="13059" max="13059" width="13.28515625" style="2" customWidth="1"/>
    <col min="13060" max="13305" width="16.5703125" style="2"/>
    <col min="13306" max="13306" width="16.140625" style="2" customWidth="1"/>
    <col min="13307" max="13307" width="34.7109375" style="2" customWidth="1"/>
    <col min="13308" max="13311" width="14.85546875" style="2" customWidth="1"/>
    <col min="13312" max="13312" width="13" style="2" customWidth="1"/>
    <col min="13313" max="13313" width="21.28515625" style="2" customWidth="1"/>
    <col min="13314" max="13314" width="3.85546875" style="2" customWidth="1"/>
    <col min="13315" max="13315" width="13.28515625" style="2" customWidth="1"/>
    <col min="13316" max="13561" width="16.5703125" style="2"/>
    <col min="13562" max="13562" width="16.140625" style="2" customWidth="1"/>
    <col min="13563" max="13563" width="34.7109375" style="2" customWidth="1"/>
    <col min="13564" max="13567" width="14.85546875" style="2" customWidth="1"/>
    <col min="13568" max="13568" width="13" style="2" customWidth="1"/>
    <col min="13569" max="13569" width="21.28515625" style="2" customWidth="1"/>
    <col min="13570" max="13570" width="3.85546875" style="2" customWidth="1"/>
    <col min="13571" max="13571" width="13.28515625" style="2" customWidth="1"/>
    <col min="13572" max="13817" width="16.5703125" style="2"/>
    <col min="13818" max="13818" width="16.140625" style="2" customWidth="1"/>
    <col min="13819" max="13819" width="34.7109375" style="2" customWidth="1"/>
    <col min="13820" max="13823" width="14.85546875" style="2" customWidth="1"/>
    <col min="13824" max="13824" width="13" style="2" customWidth="1"/>
    <col min="13825" max="13825" width="21.28515625" style="2" customWidth="1"/>
    <col min="13826" max="13826" width="3.85546875" style="2" customWidth="1"/>
    <col min="13827" max="13827" width="13.28515625" style="2" customWidth="1"/>
    <col min="13828" max="14073" width="16.5703125" style="2"/>
    <col min="14074" max="14074" width="16.140625" style="2" customWidth="1"/>
    <col min="14075" max="14075" width="34.7109375" style="2" customWidth="1"/>
    <col min="14076" max="14079" width="14.85546875" style="2" customWidth="1"/>
    <col min="14080" max="14080" width="13" style="2" customWidth="1"/>
    <col min="14081" max="14081" width="21.28515625" style="2" customWidth="1"/>
    <col min="14082" max="14082" width="3.85546875" style="2" customWidth="1"/>
    <col min="14083" max="14083" width="13.28515625" style="2" customWidth="1"/>
    <col min="14084" max="14329" width="16.5703125" style="2"/>
    <col min="14330" max="14330" width="16.140625" style="2" customWidth="1"/>
    <col min="14331" max="14331" width="34.7109375" style="2" customWidth="1"/>
    <col min="14332" max="14335" width="14.85546875" style="2" customWidth="1"/>
    <col min="14336" max="14336" width="13" style="2" customWidth="1"/>
    <col min="14337" max="14337" width="21.28515625" style="2" customWidth="1"/>
    <col min="14338" max="14338" width="3.85546875" style="2" customWidth="1"/>
    <col min="14339" max="14339" width="13.28515625" style="2" customWidth="1"/>
    <col min="14340" max="14585" width="16.5703125" style="2"/>
    <col min="14586" max="14586" width="16.140625" style="2" customWidth="1"/>
    <col min="14587" max="14587" width="34.7109375" style="2" customWidth="1"/>
    <col min="14588" max="14591" width="14.85546875" style="2" customWidth="1"/>
    <col min="14592" max="14592" width="13" style="2" customWidth="1"/>
    <col min="14593" max="14593" width="21.28515625" style="2" customWidth="1"/>
    <col min="14594" max="14594" width="3.85546875" style="2" customWidth="1"/>
    <col min="14595" max="14595" width="13.28515625" style="2" customWidth="1"/>
    <col min="14596" max="14841" width="16.5703125" style="2"/>
    <col min="14842" max="14842" width="16.140625" style="2" customWidth="1"/>
    <col min="14843" max="14843" width="34.7109375" style="2" customWidth="1"/>
    <col min="14844" max="14847" width="14.85546875" style="2" customWidth="1"/>
    <col min="14848" max="14848" width="13" style="2" customWidth="1"/>
    <col min="14849" max="14849" width="21.28515625" style="2" customWidth="1"/>
    <col min="14850" max="14850" width="3.85546875" style="2" customWidth="1"/>
    <col min="14851" max="14851" width="13.28515625" style="2" customWidth="1"/>
    <col min="14852" max="15097" width="16.5703125" style="2"/>
    <col min="15098" max="15098" width="16.140625" style="2" customWidth="1"/>
    <col min="15099" max="15099" width="34.7109375" style="2" customWidth="1"/>
    <col min="15100" max="15103" width="14.85546875" style="2" customWidth="1"/>
    <col min="15104" max="15104" width="13" style="2" customWidth="1"/>
    <col min="15105" max="15105" width="21.28515625" style="2" customWidth="1"/>
    <col min="15106" max="15106" width="3.85546875" style="2" customWidth="1"/>
    <col min="15107" max="15107" width="13.28515625" style="2" customWidth="1"/>
    <col min="15108" max="15353" width="16.5703125" style="2"/>
    <col min="15354" max="15354" width="16.140625" style="2" customWidth="1"/>
    <col min="15355" max="15355" width="34.7109375" style="2" customWidth="1"/>
    <col min="15356" max="15359" width="14.85546875" style="2" customWidth="1"/>
    <col min="15360" max="15360" width="13" style="2" customWidth="1"/>
    <col min="15361" max="15361" width="21.28515625" style="2" customWidth="1"/>
    <col min="15362" max="15362" width="3.85546875" style="2" customWidth="1"/>
    <col min="15363" max="15363" width="13.28515625" style="2" customWidth="1"/>
    <col min="15364" max="15609" width="16.5703125" style="2"/>
    <col min="15610" max="15610" width="16.140625" style="2" customWidth="1"/>
    <col min="15611" max="15611" width="34.7109375" style="2" customWidth="1"/>
    <col min="15612" max="15615" width="14.85546875" style="2" customWidth="1"/>
    <col min="15616" max="15616" width="13" style="2" customWidth="1"/>
    <col min="15617" max="15617" width="21.28515625" style="2" customWidth="1"/>
    <col min="15618" max="15618" width="3.85546875" style="2" customWidth="1"/>
    <col min="15619" max="15619" width="13.28515625" style="2" customWidth="1"/>
    <col min="15620" max="15865" width="16.5703125" style="2"/>
    <col min="15866" max="15866" width="16.140625" style="2" customWidth="1"/>
    <col min="15867" max="15867" width="34.7109375" style="2" customWidth="1"/>
    <col min="15868" max="15871" width="14.85546875" style="2" customWidth="1"/>
    <col min="15872" max="15872" width="13" style="2" customWidth="1"/>
    <col min="15873" max="15873" width="21.28515625" style="2" customWidth="1"/>
    <col min="15874" max="15874" width="3.85546875" style="2" customWidth="1"/>
    <col min="15875" max="15875" width="13.28515625" style="2" customWidth="1"/>
    <col min="15876" max="16121" width="16.5703125" style="2"/>
    <col min="16122" max="16122" width="16.140625" style="2" customWidth="1"/>
    <col min="16123" max="16123" width="34.7109375" style="2" customWidth="1"/>
    <col min="16124" max="16127" width="14.85546875" style="2" customWidth="1"/>
    <col min="16128" max="16128" width="13" style="2" customWidth="1"/>
    <col min="16129" max="16129" width="21.28515625" style="2" customWidth="1"/>
    <col min="16130" max="16130" width="3.85546875" style="2" customWidth="1"/>
    <col min="16131" max="16131" width="13.28515625" style="2" customWidth="1"/>
    <col min="16132" max="16384" width="16.5703125" style="2"/>
  </cols>
  <sheetData>
    <row r="1" spans="1:7" ht="24" customHeight="1" x14ac:dyDescent="0.25">
      <c r="A1" s="1" t="s">
        <v>0</v>
      </c>
      <c r="B1" s="2"/>
      <c r="C1" s="2"/>
      <c r="D1" s="3"/>
    </row>
    <row r="2" spans="1:7" ht="21" customHeight="1" x14ac:dyDescent="0.25">
      <c r="A2" s="1" t="s">
        <v>1</v>
      </c>
      <c r="B2" s="2"/>
      <c r="C2" s="2"/>
      <c r="D2" s="3"/>
    </row>
    <row r="3" spans="1:7" ht="25.5" customHeight="1" x14ac:dyDescent="0.25">
      <c r="A3" s="2"/>
      <c r="B3" s="2"/>
      <c r="C3" s="4" t="s">
        <v>2</v>
      </c>
      <c r="D3" s="5" t="s">
        <v>3</v>
      </c>
      <c r="E3" s="6" t="s">
        <v>4</v>
      </c>
      <c r="F3" s="4" t="s">
        <v>2</v>
      </c>
      <c r="G3" s="4" t="s">
        <v>5</v>
      </c>
    </row>
    <row r="4" spans="1:7" ht="19.5" customHeight="1" x14ac:dyDescent="0.25">
      <c r="A4" s="7"/>
      <c r="B4" s="7"/>
      <c r="C4" s="4" t="s">
        <v>6</v>
      </c>
      <c r="D4" s="4" t="s">
        <v>7</v>
      </c>
      <c r="E4" s="4" t="s">
        <v>7</v>
      </c>
      <c r="F4" s="4" t="s">
        <v>8</v>
      </c>
      <c r="G4" s="6" t="s">
        <v>7</v>
      </c>
    </row>
    <row r="5" spans="1:7" x14ac:dyDescent="0.25">
      <c r="A5" s="2"/>
      <c r="B5" s="7"/>
      <c r="C5" s="7"/>
      <c r="E5" s="7"/>
    </row>
    <row r="6" spans="1:7" x14ac:dyDescent="0.25">
      <c r="A6" s="9" t="s">
        <v>9</v>
      </c>
      <c r="B6" s="10"/>
      <c r="C6" s="10"/>
      <c r="D6" s="10"/>
      <c r="E6" s="2"/>
      <c r="G6" s="3"/>
    </row>
    <row r="7" spans="1:7" x14ac:dyDescent="0.25">
      <c r="A7" s="10" t="s">
        <v>10</v>
      </c>
      <c r="B7" s="10"/>
      <c r="C7" s="11"/>
      <c r="D7" s="12">
        <v>1100</v>
      </c>
      <c r="E7" s="3">
        <f>'[1]Bank payments'!AJ135</f>
        <v>850</v>
      </c>
      <c r="G7" s="3">
        <f t="shared" ref="G7:G35" si="0">C7+D7-E7-F7</f>
        <v>250</v>
      </c>
    </row>
    <row r="8" spans="1:7" x14ac:dyDescent="0.25">
      <c r="A8" s="10"/>
      <c r="B8" s="10"/>
      <c r="C8" s="11"/>
      <c r="D8" s="12"/>
      <c r="G8" s="3">
        <f t="shared" si="0"/>
        <v>0</v>
      </c>
    </row>
    <row r="9" spans="1:7" x14ac:dyDescent="0.25">
      <c r="A9" s="10" t="s">
        <v>11</v>
      </c>
      <c r="B9" s="10" t="s">
        <v>12</v>
      </c>
      <c r="C9" s="11"/>
      <c r="D9" s="12">
        <v>4000</v>
      </c>
      <c r="E9" s="3">
        <f>SUM('[1]Bank payments'!I135+'[1]Bank payments'!J135)</f>
        <v>4456.9699999999993</v>
      </c>
      <c r="G9" s="3">
        <f t="shared" si="0"/>
        <v>-456.96999999999935</v>
      </c>
    </row>
    <row r="10" spans="1:7" x14ac:dyDescent="0.25">
      <c r="A10" s="10"/>
      <c r="B10" s="13" t="s">
        <v>13</v>
      </c>
      <c r="C10" s="11"/>
      <c r="D10" s="12">
        <v>750</v>
      </c>
      <c r="E10" s="3">
        <f>'[1]Bank payments'!L135+'[1]Bank payments'!M135+'[1]Bank payments'!N135</f>
        <v>724.18</v>
      </c>
      <c r="G10" s="3">
        <f t="shared" si="0"/>
        <v>25.82000000000005</v>
      </c>
    </row>
    <row r="11" spans="1:7" x14ac:dyDescent="0.25">
      <c r="A11" s="10"/>
      <c r="B11" s="13" t="s">
        <v>14</v>
      </c>
      <c r="C11" s="11"/>
      <c r="D11" s="12">
        <v>450</v>
      </c>
      <c r="E11" s="3">
        <f>'[1]Accounts Summary'!G24</f>
        <v>512.67000000000007</v>
      </c>
      <c r="G11" s="3">
        <f t="shared" si="0"/>
        <v>-62.670000000000073</v>
      </c>
    </row>
    <row r="12" spans="1:7" x14ac:dyDescent="0.25">
      <c r="A12" s="9"/>
      <c r="B12" s="13" t="s">
        <v>15</v>
      </c>
      <c r="C12" s="11"/>
      <c r="D12" s="12">
        <v>1100</v>
      </c>
      <c r="E12" s="3">
        <f>'[1]Bank payments'!U135</f>
        <v>1025.53</v>
      </c>
      <c r="G12" s="3">
        <f t="shared" si="0"/>
        <v>74.470000000000027</v>
      </c>
    </row>
    <row r="13" spans="1:7" x14ac:dyDescent="0.25">
      <c r="A13" s="10"/>
      <c r="B13" s="10" t="s">
        <v>16</v>
      </c>
      <c r="C13" s="11"/>
      <c r="D13" s="12">
        <v>300</v>
      </c>
      <c r="E13" s="3">
        <f>'[1]Bank payments'!V135</f>
        <v>280</v>
      </c>
      <c r="F13" s="3"/>
      <c r="G13" s="3">
        <f t="shared" si="0"/>
        <v>20</v>
      </c>
    </row>
    <row r="14" spans="1:7" x14ac:dyDescent="0.25">
      <c r="A14" s="10"/>
      <c r="B14" s="13" t="s">
        <v>17</v>
      </c>
      <c r="C14" s="11"/>
      <c r="D14" s="12">
        <v>350</v>
      </c>
      <c r="E14" s="3">
        <f>'[1]Bank payments'!Q135</f>
        <v>400</v>
      </c>
      <c r="F14" s="3"/>
      <c r="G14" s="3">
        <f t="shared" si="0"/>
        <v>-50</v>
      </c>
    </row>
    <row r="15" spans="1:7" x14ac:dyDescent="0.25">
      <c r="A15" s="14"/>
      <c r="B15" s="10" t="s">
        <v>18</v>
      </c>
      <c r="C15" s="11"/>
      <c r="D15" s="12">
        <v>150</v>
      </c>
      <c r="E15" s="3">
        <f>'[1]Bank payments'!O135</f>
        <v>169.7000000000001</v>
      </c>
      <c r="F15" s="3"/>
      <c r="G15" s="3">
        <f t="shared" si="0"/>
        <v>-19.700000000000102</v>
      </c>
    </row>
    <row r="16" spans="1:7" x14ac:dyDescent="0.25">
      <c r="A16" s="14"/>
      <c r="B16" s="13" t="s">
        <v>19</v>
      </c>
      <c r="C16" s="11"/>
      <c r="D16" s="12">
        <v>200</v>
      </c>
      <c r="E16" s="3">
        <f>'[1]Bank payments'!P135</f>
        <v>331.55999999999995</v>
      </c>
      <c r="F16" s="3"/>
      <c r="G16" s="3">
        <f t="shared" si="0"/>
        <v>-131.55999999999995</v>
      </c>
    </row>
    <row r="17" spans="1:7" x14ac:dyDescent="0.25">
      <c r="A17" s="14"/>
      <c r="B17" s="13" t="s">
        <v>20</v>
      </c>
      <c r="C17" s="11">
        <v>2760</v>
      </c>
      <c r="D17" s="12">
        <v>0</v>
      </c>
      <c r="E17" s="3">
        <f>'[1]Bank payments'!K135</f>
        <v>21.34</v>
      </c>
      <c r="F17" s="3">
        <v>2760</v>
      </c>
      <c r="G17" s="3">
        <f t="shared" si="0"/>
        <v>-21.340000000000146</v>
      </c>
    </row>
    <row r="18" spans="1:7" x14ac:dyDescent="0.25">
      <c r="A18" s="14"/>
      <c r="B18" s="10"/>
      <c r="C18" s="11"/>
      <c r="D18" s="12"/>
      <c r="F18" s="3"/>
      <c r="G18" s="3">
        <f t="shared" si="0"/>
        <v>0</v>
      </c>
    </row>
    <row r="19" spans="1:7" x14ac:dyDescent="0.25">
      <c r="A19" s="10" t="s">
        <v>21</v>
      </c>
      <c r="B19" s="10" t="s">
        <v>22</v>
      </c>
      <c r="C19" s="11"/>
      <c r="D19" s="12">
        <v>3200</v>
      </c>
      <c r="E19" s="3">
        <f>'[1]Bank payments'!R135</f>
        <v>4080</v>
      </c>
      <c r="F19" s="3"/>
      <c r="G19" s="3">
        <f t="shared" si="0"/>
        <v>-880</v>
      </c>
    </row>
    <row r="20" spans="1:7" x14ac:dyDescent="0.25">
      <c r="A20" s="14"/>
      <c r="B20" s="10" t="s">
        <v>23</v>
      </c>
      <c r="C20" s="11"/>
      <c r="D20" s="12">
        <v>750</v>
      </c>
      <c r="E20" s="3">
        <f>'[1]Bank payments'!Z135</f>
        <v>690</v>
      </c>
      <c r="F20" s="3"/>
      <c r="G20" s="3">
        <f t="shared" si="0"/>
        <v>60</v>
      </c>
    </row>
    <row r="21" spans="1:7" x14ac:dyDescent="0.25">
      <c r="A21" s="14"/>
      <c r="B21" s="10" t="s">
        <v>24</v>
      </c>
      <c r="C21" s="11"/>
      <c r="D21" s="12">
        <v>1500</v>
      </c>
      <c r="E21" s="3">
        <f>'[1]Bank payments'!AB135</f>
        <v>1109.75</v>
      </c>
      <c r="F21" s="3">
        <v>400</v>
      </c>
      <c r="G21" s="3">
        <f t="shared" si="0"/>
        <v>-9.75</v>
      </c>
    </row>
    <row r="22" spans="1:7" x14ac:dyDescent="0.25">
      <c r="A22" s="14"/>
      <c r="B22" s="10"/>
      <c r="C22" s="11"/>
      <c r="D22" s="12"/>
      <c r="F22" s="3"/>
      <c r="G22" s="3">
        <f t="shared" si="0"/>
        <v>0</v>
      </c>
    </row>
    <row r="23" spans="1:7" x14ac:dyDescent="0.25">
      <c r="A23" s="10" t="s">
        <v>25</v>
      </c>
      <c r="B23" s="10" t="s">
        <v>26</v>
      </c>
      <c r="C23" s="11"/>
      <c r="D23" s="12">
        <v>3600</v>
      </c>
      <c r="E23" s="3">
        <f>'[1]Bank payments'!AD135</f>
        <v>3603.3599999999988</v>
      </c>
      <c r="F23" s="3"/>
      <c r="G23" s="3">
        <f t="shared" si="0"/>
        <v>-3.3599999999987631</v>
      </c>
    </row>
    <row r="24" spans="1:7" x14ac:dyDescent="0.25">
      <c r="A24" s="14"/>
      <c r="B24" s="10"/>
      <c r="C24" s="11"/>
      <c r="D24" s="12"/>
      <c r="F24" s="3"/>
      <c r="G24" s="3">
        <f t="shared" si="0"/>
        <v>0</v>
      </c>
    </row>
    <row r="25" spans="1:7" x14ac:dyDescent="0.25">
      <c r="A25" s="10" t="s">
        <v>27</v>
      </c>
      <c r="B25" s="10" t="s">
        <v>28</v>
      </c>
      <c r="C25" s="11">
        <v>340</v>
      </c>
      <c r="D25" s="12">
        <v>200</v>
      </c>
      <c r="E25" s="3">
        <f>'[1]Bank payments'!AA135</f>
        <v>536.4</v>
      </c>
      <c r="F25" s="3"/>
      <c r="G25" s="3">
        <f t="shared" si="0"/>
        <v>3.6000000000000227</v>
      </c>
    </row>
    <row r="26" spans="1:7" x14ac:dyDescent="0.25">
      <c r="A26" s="10"/>
      <c r="B26" s="10" t="s">
        <v>29</v>
      </c>
      <c r="C26" s="11"/>
      <c r="D26" s="12">
        <v>500</v>
      </c>
      <c r="E26" s="3">
        <f>'[1]Bank payments'!X135</f>
        <v>492.28</v>
      </c>
      <c r="F26" s="3"/>
      <c r="G26" s="3">
        <f t="shared" si="0"/>
        <v>7.7200000000000273</v>
      </c>
    </row>
    <row r="27" spans="1:7" x14ac:dyDescent="0.25">
      <c r="A27" s="10"/>
      <c r="B27" s="10" t="s">
        <v>30</v>
      </c>
      <c r="C27" s="11"/>
      <c r="D27" s="12">
        <v>1260</v>
      </c>
      <c r="E27" s="3">
        <f>'[1]Bank payments'!S135</f>
        <v>905.75</v>
      </c>
      <c r="F27" s="3"/>
      <c r="G27" s="3">
        <f t="shared" si="0"/>
        <v>354.25</v>
      </c>
    </row>
    <row r="28" spans="1:7" x14ac:dyDescent="0.25">
      <c r="A28" s="10"/>
      <c r="B28" s="10" t="s">
        <v>31</v>
      </c>
      <c r="C28" s="11"/>
      <c r="D28" s="12">
        <v>320</v>
      </c>
      <c r="E28" s="3">
        <f>'[1]Bank payments'!Y135</f>
        <v>446.42</v>
      </c>
      <c r="F28" s="3"/>
      <c r="G28" s="3">
        <f t="shared" si="0"/>
        <v>-126.42000000000002</v>
      </c>
    </row>
    <row r="29" spans="1:7" x14ac:dyDescent="0.25">
      <c r="A29" s="10"/>
      <c r="B29" s="10" t="s">
        <v>32</v>
      </c>
      <c r="C29" s="11"/>
      <c r="D29" s="12">
        <v>500</v>
      </c>
      <c r="E29" s="3">
        <f>'[1]Bank payments'!W135</f>
        <v>828</v>
      </c>
      <c r="F29" s="3"/>
      <c r="G29" s="3">
        <f t="shared" si="0"/>
        <v>-328</v>
      </c>
    </row>
    <row r="30" spans="1:7" x14ac:dyDescent="0.25">
      <c r="A30" s="10"/>
      <c r="B30" s="10"/>
      <c r="C30" s="11"/>
      <c r="D30" s="12"/>
      <c r="F30" s="3"/>
      <c r="G30" s="3">
        <f t="shared" si="0"/>
        <v>0</v>
      </c>
    </row>
    <row r="31" spans="1:7" x14ac:dyDescent="0.25">
      <c r="A31" s="14" t="s">
        <v>33</v>
      </c>
      <c r="B31" s="10" t="s">
        <v>34</v>
      </c>
      <c r="C31" s="11"/>
      <c r="D31" s="12">
        <v>150</v>
      </c>
      <c r="E31" s="3">
        <f>'[1]Bank payments'!AE135</f>
        <v>169.8</v>
      </c>
      <c r="F31" s="3"/>
      <c r="G31" s="3">
        <f t="shared" si="0"/>
        <v>-19.800000000000011</v>
      </c>
    </row>
    <row r="32" spans="1:7" x14ac:dyDescent="0.25">
      <c r="A32" s="14"/>
      <c r="B32" s="10" t="s">
        <v>35</v>
      </c>
      <c r="C32" s="11">
        <v>442</v>
      </c>
      <c r="D32" s="12">
        <v>200</v>
      </c>
      <c r="E32" s="3">
        <f>'[1]Bank payments'!AG135</f>
        <v>442</v>
      </c>
      <c r="F32" s="3">
        <v>200</v>
      </c>
      <c r="G32" s="3">
        <f t="shared" si="0"/>
        <v>0</v>
      </c>
    </row>
    <row r="33" spans="1:8" x14ac:dyDescent="0.25">
      <c r="A33" s="14"/>
      <c r="B33" s="10" t="s">
        <v>36</v>
      </c>
      <c r="C33" s="11"/>
      <c r="D33" s="12">
        <v>100</v>
      </c>
      <c r="E33" s="3">
        <f>'[1]Bank payments'!AF135</f>
        <v>100</v>
      </c>
      <c r="F33" s="3"/>
      <c r="G33" s="3">
        <f t="shared" si="0"/>
        <v>0</v>
      </c>
    </row>
    <row r="34" spans="1:8" x14ac:dyDescent="0.25">
      <c r="A34" s="14"/>
      <c r="B34" s="10" t="s">
        <v>37</v>
      </c>
      <c r="C34" s="11"/>
      <c r="D34" s="12"/>
      <c r="E34" s="3">
        <f>'[1]Accounts Summary'!G36</f>
        <v>100</v>
      </c>
      <c r="F34" s="3"/>
      <c r="G34" s="3">
        <f t="shared" si="0"/>
        <v>-100</v>
      </c>
    </row>
    <row r="35" spans="1:8" x14ac:dyDescent="0.25">
      <c r="A35" s="14"/>
      <c r="B35" s="10"/>
      <c r="C35" s="11"/>
      <c r="D35" s="12"/>
      <c r="F35" s="3"/>
      <c r="G35" s="3">
        <f t="shared" si="0"/>
        <v>0</v>
      </c>
    </row>
    <row r="36" spans="1:8" s="15" customFormat="1" x14ac:dyDescent="0.25">
      <c r="A36" s="10" t="s">
        <v>38</v>
      </c>
      <c r="B36" s="10" t="s">
        <v>25</v>
      </c>
      <c r="C36" s="11"/>
      <c r="D36" s="12">
        <v>4900</v>
      </c>
      <c r="E36" s="3">
        <f>'[1]Bank payments'!AC135</f>
        <v>3251.4700000000003</v>
      </c>
      <c r="F36" s="3">
        <v>1500</v>
      </c>
      <c r="G36" s="3">
        <f>C36+D36-E36-F36</f>
        <v>148.52999999999975</v>
      </c>
    </row>
    <row r="37" spans="1:8" x14ac:dyDescent="0.25">
      <c r="A37" s="10"/>
      <c r="B37" s="10"/>
      <c r="C37" s="11"/>
      <c r="D37" s="12"/>
      <c r="G37" s="3"/>
    </row>
    <row r="38" spans="1:8" x14ac:dyDescent="0.25">
      <c r="A38" s="10" t="s">
        <v>39</v>
      </c>
      <c r="B38" s="10" t="s">
        <v>40</v>
      </c>
      <c r="C38" s="11"/>
      <c r="D38" s="12">
        <v>100</v>
      </c>
      <c r="E38" s="3">
        <f>'[1]Bank payments'!AH135</f>
        <v>506</v>
      </c>
      <c r="G38" s="3">
        <f t="shared" ref="G38:G39" si="1">C38+D38-E38-F38</f>
        <v>-406</v>
      </c>
    </row>
    <row r="39" spans="1:8" x14ac:dyDescent="0.25">
      <c r="A39" s="10"/>
      <c r="B39" s="10" t="s">
        <v>41</v>
      </c>
      <c r="C39" s="11"/>
      <c r="D39" s="12">
        <v>0</v>
      </c>
      <c r="G39" s="3">
        <f t="shared" si="1"/>
        <v>0</v>
      </c>
    </row>
    <row r="40" spans="1:8" x14ac:dyDescent="0.25">
      <c r="A40" s="10"/>
      <c r="B40" s="10"/>
      <c r="C40" s="11"/>
      <c r="D40" s="12"/>
      <c r="G40" s="3"/>
    </row>
    <row r="41" spans="1:8" x14ac:dyDescent="0.25">
      <c r="A41" s="9" t="s">
        <v>42</v>
      </c>
      <c r="B41" s="9"/>
      <c r="C41" s="16">
        <f>SUM(C7:C39)</f>
        <v>3542</v>
      </c>
      <c r="D41" s="16">
        <f>SUM(D7:D39)</f>
        <v>25680</v>
      </c>
      <c r="E41" s="17">
        <f>SUM(E7:E39)</f>
        <v>26033.179999999997</v>
      </c>
      <c r="F41" s="17">
        <f>SUM(F7:F39)</f>
        <v>4860</v>
      </c>
      <c r="G41" s="17">
        <f>SUM(G7:G39)</f>
        <v>-1671.1799999999985</v>
      </c>
      <c r="H41" s="3"/>
    </row>
    <row r="42" spans="1:8" x14ac:dyDescent="0.25">
      <c r="A42" s="10"/>
      <c r="B42" s="10"/>
      <c r="C42" s="11"/>
      <c r="D42" s="12"/>
      <c r="E42" s="18"/>
      <c r="F42" s="3"/>
      <c r="G42" s="17"/>
    </row>
    <row r="43" spans="1:8" x14ac:dyDescent="0.25">
      <c r="A43" s="9"/>
      <c r="B43" s="9"/>
      <c r="C43" s="19"/>
      <c r="D43" s="16"/>
      <c r="G43" s="3"/>
    </row>
    <row r="44" spans="1:8" x14ac:dyDescent="0.25">
      <c r="A44" s="9" t="s">
        <v>43</v>
      </c>
      <c r="B44" s="10"/>
      <c r="C44" s="11"/>
      <c r="D44" s="12"/>
      <c r="E44" s="20"/>
      <c r="G44" s="3"/>
    </row>
    <row r="45" spans="1:8" x14ac:dyDescent="0.25">
      <c r="A45" s="10" t="s">
        <v>44</v>
      </c>
      <c r="B45" s="21"/>
      <c r="C45" s="11"/>
      <c r="D45" s="12">
        <v>21380</v>
      </c>
      <c r="E45" s="3">
        <f>'[1]Bank receipts'!F23</f>
        <v>21380</v>
      </c>
      <c r="G45" s="3">
        <f t="shared" ref="G45:G50" si="2">E45-D45</f>
        <v>0</v>
      </c>
    </row>
    <row r="46" spans="1:8" x14ac:dyDescent="0.25">
      <c r="A46" s="10" t="s">
        <v>45</v>
      </c>
      <c r="B46" s="10"/>
      <c r="C46" s="11"/>
      <c r="D46" s="12">
        <v>3500</v>
      </c>
      <c r="E46" s="3">
        <f>'[1]Bank receipts'!H23</f>
        <v>2440.0700000000002</v>
      </c>
      <c r="G46" s="3">
        <f t="shared" si="2"/>
        <v>-1059.9299999999998</v>
      </c>
    </row>
    <row r="47" spans="1:8" x14ac:dyDescent="0.25">
      <c r="A47" s="10" t="s">
        <v>46</v>
      </c>
      <c r="B47" s="10"/>
      <c r="C47" s="11"/>
      <c r="D47" s="12">
        <v>200</v>
      </c>
      <c r="E47" s="3">
        <f>'[1]Bank receipts'!I23</f>
        <v>50</v>
      </c>
      <c r="G47" s="3">
        <f t="shared" si="2"/>
        <v>-150</v>
      </c>
    </row>
    <row r="48" spans="1:8" x14ac:dyDescent="0.25">
      <c r="A48" s="10" t="s">
        <v>47</v>
      </c>
      <c r="B48" s="10"/>
      <c r="C48" s="11"/>
      <c r="D48" s="12">
        <v>100</v>
      </c>
      <c r="E48" s="3">
        <f>'[1]Accounts Summary'!G12</f>
        <v>100</v>
      </c>
      <c r="G48" s="3">
        <f t="shared" si="2"/>
        <v>0</v>
      </c>
    </row>
    <row r="49" spans="1:8" x14ac:dyDescent="0.25">
      <c r="A49" s="10" t="s">
        <v>48</v>
      </c>
      <c r="B49" s="10"/>
      <c r="C49" s="11"/>
      <c r="D49" s="12">
        <v>0</v>
      </c>
      <c r="E49" s="3">
        <f>SUM('[1]Deposit Account'!D18:D29)</f>
        <v>9.8699999999999992</v>
      </c>
      <c r="G49" s="3">
        <f t="shared" si="2"/>
        <v>9.8699999999999992</v>
      </c>
      <c r="H49" s="3"/>
    </row>
    <row r="50" spans="1:8" x14ac:dyDescent="0.25">
      <c r="A50" s="10" t="s">
        <v>10</v>
      </c>
      <c r="B50" s="10"/>
      <c r="C50" s="11"/>
      <c r="D50" s="12">
        <v>500</v>
      </c>
      <c r="E50" s="3">
        <f>'[1]Bank receipts'!G23</f>
        <v>1220</v>
      </c>
      <c r="G50" s="3">
        <f t="shared" si="2"/>
        <v>720</v>
      </c>
    </row>
    <row r="51" spans="1:8" x14ac:dyDescent="0.25">
      <c r="A51" s="9" t="s">
        <v>42</v>
      </c>
      <c r="B51" s="9"/>
      <c r="C51" s="16">
        <f>SUM(C45:C49)</f>
        <v>0</v>
      </c>
      <c r="D51" s="16">
        <f>SUM(D45:D50)</f>
        <v>25680</v>
      </c>
      <c r="E51" s="16">
        <f t="shared" ref="E51:G51" si="3">SUM(E45:E50)</f>
        <v>25199.94</v>
      </c>
      <c r="G51" s="16">
        <f t="shared" si="3"/>
        <v>-480.05999999999995</v>
      </c>
    </row>
    <row r="52" spans="1:8" x14ac:dyDescent="0.25">
      <c r="A52" s="22"/>
      <c r="B52" s="22"/>
      <c r="C52" s="23"/>
      <c r="D52" s="24"/>
      <c r="E52" s="18"/>
      <c r="G52" s="3"/>
    </row>
    <row r="53" spans="1:8" x14ac:dyDescent="0.25">
      <c r="A53" s="2"/>
      <c r="B53" s="2"/>
      <c r="C53" s="3"/>
      <c r="D53" s="3"/>
      <c r="G53" s="24"/>
    </row>
    <row r="54" spans="1:8" x14ac:dyDescent="0.25">
      <c r="A54" s="9" t="s">
        <v>49</v>
      </c>
      <c r="B54" s="7"/>
      <c r="C54" s="20"/>
      <c r="D54" s="25">
        <f>SUM(D51-D41)</f>
        <v>0</v>
      </c>
      <c r="E54" s="25">
        <f>SUM(E51-E41)</f>
        <v>-833.23999999999796</v>
      </c>
      <c r="G54" s="25"/>
      <c r="H54" s="3"/>
    </row>
    <row r="55" spans="1:8" x14ac:dyDescent="0.25">
      <c r="G55" s="3"/>
    </row>
    <row r="57" spans="1:8" x14ac:dyDescent="0.25">
      <c r="A57" s="26" t="s">
        <v>50</v>
      </c>
    </row>
    <row r="58" spans="1:8" x14ac:dyDescent="0.25">
      <c r="A58" s="26" t="s">
        <v>51</v>
      </c>
      <c r="E58" s="3">
        <f>'[1]Bank Rec'!D8</f>
        <v>9678.66</v>
      </c>
    </row>
    <row r="59" spans="1:8" x14ac:dyDescent="0.25">
      <c r="A59" s="26" t="s">
        <v>52</v>
      </c>
      <c r="E59" s="3">
        <f>'[1]Deposit Account'!D9</f>
        <v>10001.290000000001</v>
      </c>
    </row>
    <row r="60" spans="1:8" x14ac:dyDescent="0.25">
      <c r="A60" s="26" t="s">
        <v>53</v>
      </c>
      <c r="E60" s="3">
        <f>'[1]Bank Rec'!E27</f>
        <v>4835.5499999999993</v>
      </c>
    </row>
    <row r="61" spans="1:8" x14ac:dyDescent="0.25">
      <c r="A61" s="26" t="s">
        <v>54</v>
      </c>
      <c r="E61" s="3">
        <f>'[1]Deposit Account'!E31</f>
        <v>14011.16</v>
      </c>
    </row>
    <row r="62" spans="1:8" ht="16.5" thickBot="1" x14ac:dyDescent="0.3">
      <c r="E62" s="27">
        <f>E61+E60-E58-E59</f>
        <v>-833.2400000000016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 Coe</dc:creator>
  <cp:lastModifiedBy>Jadi Coe</cp:lastModifiedBy>
  <dcterms:created xsi:type="dcterms:W3CDTF">2020-07-09T11:22:15Z</dcterms:created>
  <dcterms:modified xsi:type="dcterms:W3CDTF">2020-07-09T11:22:45Z</dcterms:modified>
</cp:coreProperties>
</file>