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dccbbe7c0ae8e29/Desktop/July/"/>
    </mc:Choice>
  </mc:AlternateContent>
  <xr:revisionPtr revIDLastSave="0" documentId="8_{3C5B761B-DDA7-4395-8C93-7E1179737A43}" xr6:coauthVersionLast="47" xr6:coauthVersionMax="47" xr10:uidLastSave="{00000000-0000-0000-0000-000000000000}"/>
  <bookViews>
    <workbookView xWindow="-108" yWindow="-108" windowWidth="23256" windowHeight="12456" xr2:uid="{49A579A7-4F80-490E-85F7-BDB5FBBA441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7" i="1" l="1"/>
  <c r="I67" i="1" s="1"/>
  <c r="G67" i="1"/>
  <c r="F67" i="1"/>
  <c r="I66" i="1"/>
  <c r="I65" i="1"/>
  <c r="I64" i="1"/>
  <c r="I63" i="1"/>
  <c r="I62" i="1"/>
  <c r="I61" i="1"/>
  <c r="I60" i="1"/>
  <c r="G57" i="1"/>
  <c r="G69" i="1" s="1"/>
  <c r="H39" i="1"/>
  <c r="I39" i="1" s="1"/>
  <c r="H38" i="1"/>
  <c r="I38" i="1" s="1"/>
  <c r="H37" i="1"/>
  <c r="F37" i="1"/>
  <c r="F57" i="1" s="1"/>
  <c r="F69" i="1" s="1"/>
  <c r="I36" i="1"/>
  <c r="I35" i="1"/>
  <c r="I34" i="1"/>
  <c r="H33" i="1"/>
  <c r="I33" i="1" s="1"/>
  <c r="F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H57" i="1" l="1"/>
  <c r="H69" i="1" s="1"/>
  <c r="I37" i="1"/>
  <c r="I57" i="1" s="1"/>
  <c r="I6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33" authorId="0" shapeId="0" xr:uid="{FB962AF3-F2BB-48D3-A0C1-677215F6D877}">
      <text>
        <r>
          <rPr>
            <b/>
            <sz val="9"/>
            <color indexed="8"/>
            <rFont val="Tahoma"/>
            <family val="2"/>
            <charset val="1"/>
          </rPr>
          <t xml:space="preserve">abi:
</t>
        </r>
        <r>
          <rPr>
            <sz val="9"/>
            <color indexed="8"/>
            <rFont val="Tahoma"/>
            <family val="2"/>
            <charset val="1"/>
          </rPr>
          <t xml:space="preserve">Materials and electrical work
</t>
        </r>
      </text>
    </comment>
    <comment ref="H33" authorId="0" shapeId="0" xr:uid="{68701F9D-AB00-439B-8CAF-1679EF9B1E87}">
      <text>
        <r>
          <rPr>
            <b/>
            <sz val="9"/>
            <color indexed="8"/>
            <rFont val="Tahoma"/>
            <family val="2"/>
            <charset val="1"/>
          </rPr>
          <t xml:space="preserve">abi:
</t>
        </r>
        <r>
          <rPr>
            <sz val="9"/>
            <color indexed="8"/>
            <rFont val="Tahoma"/>
            <family val="2"/>
            <charset val="1"/>
          </rPr>
          <t xml:space="preserve">Materials and electrical work
</t>
        </r>
      </text>
    </comment>
  </commentList>
</comments>
</file>

<file path=xl/sharedStrings.xml><?xml version="1.0" encoding="utf-8"?>
<sst xmlns="http://schemas.openxmlformats.org/spreadsheetml/2006/main" count="246" uniqueCount="115">
  <si>
    <t>Barton Mills Parish Council Fixed Asset Register as at 31st March 2026</t>
  </si>
  <si>
    <t>Date</t>
  </si>
  <si>
    <t>Description</t>
  </si>
  <si>
    <t>Supplier</t>
  </si>
  <si>
    <t>Location</t>
  </si>
  <si>
    <t xml:space="preserve">Basis of </t>
  </si>
  <si>
    <t>Finance value</t>
  </si>
  <si>
    <t xml:space="preserve">Replacement cost </t>
  </si>
  <si>
    <t>2020 Value</t>
  </si>
  <si>
    <t>Movement</t>
  </si>
  <si>
    <t>Community Assets</t>
  </si>
  <si>
    <t>?</t>
  </si>
  <si>
    <t>Playing Fields</t>
  </si>
  <si>
    <t>Village</t>
  </si>
  <si>
    <t>Purchase Value</t>
  </si>
  <si>
    <t>21 Street lights-columns</t>
  </si>
  <si>
    <t>E Elec</t>
  </si>
  <si>
    <t>Insurance Value</t>
  </si>
  <si>
    <t>21 Street lights-brackets</t>
  </si>
  <si>
    <t>Street light photocells (conv')</t>
  </si>
  <si>
    <t>Car park floodlight</t>
  </si>
  <si>
    <t>Car Park</t>
  </si>
  <si>
    <t>Kerbs and posts on garden</t>
  </si>
  <si>
    <t>Felgate</t>
  </si>
  <si>
    <t>By Car park</t>
  </si>
  <si>
    <t>7 concrete bench seats</t>
  </si>
  <si>
    <t>Village Green</t>
  </si>
  <si>
    <t>Basketball court</t>
  </si>
  <si>
    <t>Tilbrooks Land'</t>
  </si>
  <si>
    <t>Slabs in front dog foul bin</t>
  </si>
  <si>
    <t>P Tomlinson</t>
  </si>
  <si>
    <t>By Fullers</t>
  </si>
  <si>
    <t>Two Springers (play equip)</t>
  </si>
  <si>
    <t>SMP</t>
  </si>
  <si>
    <t>Jubilee Gates</t>
  </si>
  <si>
    <t>M J Elliott</t>
  </si>
  <si>
    <t>Bases for picnic seats</t>
  </si>
  <si>
    <t>T Smith Building</t>
  </si>
  <si>
    <t>Tourist boards</t>
  </si>
  <si>
    <t>Shelley Signs - Millenium Walk</t>
  </si>
  <si>
    <t>Various</t>
  </si>
  <si>
    <t>Field by A11</t>
  </si>
  <si>
    <t>Land off A11</t>
  </si>
  <si>
    <t>Bench</t>
  </si>
  <si>
    <t>Streemaster - Willoams Memorial bench</t>
  </si>
  <si>
    <t>Donated</t>
  </si>
  <si>
    <t>Play Equipment</t>
  </si>
  <si>
    <t>Proludic</t>
  </si>
  <si>
    <t>Fence</t>
  </si>
  <si>
    <t>Broadgate Fencing</t>
  </si>
  <si>
    <t>D Wickens</t>
  </si>
  <si>
    <t>Allotments</t>
  </si>
  <si>
    <t>Street lights</t>
  </si>
  <si>
    <t>Pearce &amp; Kemp part cost 59,64,69,85,15</t>
  </si>
  <si>
    <t>Pearce and Kemp 66,82,87,110</t>
  </si>
  <si>
    <t>Pearce &amp; Kemp 103 Manor View</t>
  </si>
  <si>
    <t>Streemaster Jubilee Bench</t>
  </si>
  <si>
    <t>Football goals</t>
  </si>
  <si>
    <t>Mark Harrod</t>
  </si>
  <si>
    <t>Streemaster - Wiggin Memorial Bench</t>
  </si>
  <si>
    <t>Climbing frame</t>
  </si>
  <si>
    <t>Street Lights installed 2015 invoiced April 2016</t>
  </si>
  <si>
    <t>Pearce &amp; Kemp 58,81,109</t>
  </si>
  <si>
    <t>Picnic Area</t>
  </si>
  <si>
    <t>Several</t>
  </si>
  <si>
    <t>Steet Lights (lantern style)</t>
  </si>
  <si>
    <t>Pearce &amp; Kemp Street Lights</t>
  </si>
  <si>
    <t>Goals</t>
  </si>
  <si>
    <t>Pearce &amp; Kemp</t>
  </si>
  <si>
    <t>Lights</t>
  </si>
  <si>
    <t>Pearce and Kemp</t>
  </si>
  <si>
    <t>K&amp;M Lighting</t>
  </si>
  <si>
    <t>VH Car park light</t>
  </si>
  <si>
    <t>Bins 1 large</t>
  </si>
  <si>
    <t>WSDC</t>
  </si>
  <si>
    <t>Memorial bench</t>
  </si>
  <si>
    <t>Kaiser &amp; Kraft</t>
  </si>
  <si>
    <t>Bins x 2 std</t>
  </si>
  <si>
    <t>Unit 65 (part costs)</t>
  </si>
  <si>
    <t>The Street</t>
  </si>
  <si>
    <t>Unit 68 (part costs)</t>
  </si>
  <si>
    <t>Replacement units  62, 75, 91</t>
  </si>
  <si>
    <t>K &amp; M Lighting</t>
  </si>
  <si>
    <t>Unit 63 (part costs)</t>
  </si>
  <si>
    <t xml:space="preserve">Pearce and Kemp   </t>
  </si>
  <si>
    <t>Unit 68</t>
  </si>
  <si>
    <t>Unit 63</t>
  </si>
  <si>
    <t>Unit 64</t>
  </si>
  <si>
    <t>Woodberry of Leam</t>
  </si>
  <si>
    <t>Park</t>
  </si>
  <si>
    <t>Unit 98</t>
  </si>
  <si>
    <t>SCC</t>
  </si>
  <si>
    <t>Slide panels</t>
  </si>
  <si>
    <t>SID</t>
  </si>
  <si>
    <t>Swarco</t>
  </si>
  <si>
    <t>Mildenhall Rd</t>
  </si>
  <si>
    <t>Combination bin</t>
  </si>
  <si>
    <t>West Suffolk Council</t>
  </si>
  <si>
    <t>Sapphire Gardens</t>
  </si>
  <si>
    <t>Total</t>
  </si>
  <si>
    <t>Furniture and fittings</t>
  </si>
  <si>
    <t>Refurbished 2016</t>
  </si>
  <si>
    <t>Notice Board</t>
  </si>
  <si>
    <t>Bell PH</t>
  </si>
  <si>
    <t>Estimate</t>
  </si>
  <si>
    <t>Archive box</t>
  </si>
  <si>
    <t>Archive</t>
  </si>
  <si>
    <t>Car Park sign</t>
  </si>
  <si>
    <t>Impress Exp'</t>
  </si>
  <si>
    <t>Fred Hatchley</t>
  </si>
  <si>
    <t>Signs of Cheshire</t>
  </si>
  <si>
    <t>Worlington Rd</t>
  </si>
  <si>
    <t>The Parish Notice Board Co.</t>
  </si>
  <si>
    <t>Purchase Value (to PC)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</si>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</sst>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\£* #,##0.00_-;&quot;-£&quot;* #,##0.00_-;_-\£* \-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u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u/>
      <sz val="11"/>
      <name val="Times New Roman"/>
      <family val="1"/>
    </font>
    <font>
      <sz val="11"/>
      <color theme="1"/>
      <name val="Times New Roman"/>
      <family val="1"/>
    </font>
    <font>
      <sz val="11"/>
      <color rgb="FF002060"/>
      <name val="Times New Roman"/>
      <family val="1"/>
    </font>
    <font>
      <b/>
      <sz val="9"/>
      <color indexed="8"/>
      <name val="Tahoma"/>
      <family val="2"/>
      <charset val="1"/>
    </font>
    <font>
      <sz val="9"/>
      <color indexed="8"/>
      <name val="Tahoma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4" fontId="3" fillId="0" borderId="0" xfId="1" applyNumberFormat="1" applyFont="1"/>
    <xf numFmtId="164" fontId="3" fillId="0" borderId="0" xfId="1" applyNumberFormat="1" applyFont="1"/>
    <xf numFmtId="0" fontId="3" fillId="0" borderId="0" xfId="1" applyFont="1" applyAlignment="1">
      <alignment horizontal="left" wrapText="1"/>
    </xf>
    <xf numFmtId="0" fontId="6" fillId="0" borderId="0" xfId="0" applyFont="1"/>
    <xf numFmtId="164" fontId="3" fillId="0" borderId="0" xfId="1" applyNumberFormat="1" applyFont="1" applyAlignment="1">
      <alignment horizontal="left"/>
    </xf>
    <xf numFmtId="14" fontId="3" fillId="0" borderId="0" xfId="1" applyNumberFormat="1" applyFont="1" applyAlignment="1">
      <alignment horizontal="left"/>
    </xf>
    <xf numFmtId="4" fontId="7" fillId="0" borderId="0" xfId="1" applyNumberFormat="1" applyFont="1"/>
    <xf numFmtId="49" fontId="3" fillId="0" borderId="0" xfId="1" applyNumberFormat="1" applyFont="1" applyAlignment="1">
      <alignment horizontal="left"/>
    </xf>
    <xf numFmtId="4" fontId="3" fillId="0" borderId="0" xfId="1" applyNumberFormat="1" applyFont="1" applyAlignment="1">
      <alignment horizontal="left"/>
    </xf>
    <xf numFmtId="15" fontId="3" fillId="0" borderId="0" xfId="1" applyNumberFormat="1" applyFont="1" applyAlignment="1">
      <alignment horizontal="left"/>
    </xf>
    <xf numFmtId="0" fontId="3" fillId="0" borderId="0" xfId="1" applyFont="1" applyAlignment="1">
      <alignment wrapText="1"/>
    </xf>
    <xf numFmtId="164" fontId="4" fillId="0" borderId="0" xfId="1" applyNumberFormat="1" applyFont="1"/>
    <xf numFmtId="4" fontId="4" fillId="0" borderId="0" xfId="1" applyNumberFormat="1" applyFont="1"/>
    <xf numFmtId="43" fontId="3" fillId="0" borderId="0" xfId="1" applyNumberFormat="1" applyFont="1"/>
    <xf numFmtId="2" fontId="3" fillId="0" borderId="0" xfId="1" applyNumberFormat="1" applyFont="1"/>
    <xf numFmtId="164" fontId="4" fillId="2" borderId="0" xfId="1" applyNumberFormat="1" applyFont="1" applyFill="1"/>
  </cellXfs>
  <cellStyles count="2">
    <cellStyle name="Excel Built-in Normal" xfId="1" xr:uid="{006B3F19-0DDA-4C58-AE11-90FD1DB96D9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f21ecea13815566/Documents/Barton%20Mills%20PC/Finance/2019-20/2020%20end%20of%20year%20accou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Budget comp basic"/>
      <sheetName val="Budget comp extended"/>
      <sheetName val="Deposit Account"/>
      <sheetName val="Bank Rec"/>
      <sheetName val="Accounts Summary"/>
      <sheetName val="Bank receipts"/>
      <sheetName val="Bank payments"/>
      <sheetName val="FA Schedule"/>
      <sheetName val="Section 13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5">
          <cell r="AF55"/>
        </row>
        <row r="88">
          <cell r="AF88"/>
        </row>
      </sheetData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33557-FE35-4B7E-A3E2-9CA334C54697}">
  <dimension ref="A1:L72"/>
  <sheetViews>
    <sheetView tabSelected="1" workbookViewId="0">
      <selection activeCell="L8" sqref="L8"/>
    </sheetView>
  </sheetViews>
  <sheetFormatPr defaultRowHeight="13.8" x14ac:dyDescent="0.25"/>
  <cols>
    <col min="1" max="1" width="10.33203125" style="3" customWidth="1"/>
    <col min="2" max="2" width="25.88671875" style="2" bestFit="1" customWidth="1"/>
    <col min="3" max="3" width="27.88671875" style="2" customWidth="1"/>
    <col min="4" max="4" width="15.44140625" style="2" bestFit="1" customWidth="1"/>
    <col min="5" max="5" width="20.109375" style="3" customWidth="1"/>
    <col min="6" max="6" width="19.33203125" style="2" bestFit="1" customWidth="1"/>
    <col min="7" max="7" width="18.5546875" style="2" bestFit="1" customWidth="1"/>
    <col min="8" max="8" width="11.33203125" style="2" bestFit="1" customWidth="1"/>
    <col min="9" max="9" width="11.33203125" style="2" customWidth="1"/>
    <col min="10" max="10" width="9.33203125" style="2" customWidth="1"/>
    <col min="11" max="257" width="8.88671875" style="2"/>
    <col min="258" max="258" width="16.44140625" style="2" customWidth="1"/>
    <col min="259" max="259" width="27" style="2" customWidth="1"/>
    <col min="260" max="260" width="19.109375" style="2" customWidth="1"/>
    <col min="261" max="261" width="15.109375" style="2" customWidth="1"/>
    <col min="262" max="262" width="14" style="2" bestFit="1" customWidth="1"/>
    <col min="263" max="263" width="20.109375" style="2" customWidth="1"/>
    <col min="264" max="264" width="30" style="2" customWidth="1"/>
    <col min="265" max="513" width="8.88671875" style="2"/>
    <col min="514" max="514" width="16.44140625" style="2" customWidth="1"/>
    <col min="515" max="515" width="27" style="2" customWidth="1"/>
    <col min="516" max="516" width="19.109375" style="2" customWidth="1"/>
    <col min="517" max="517" width="15.109375" style="2" customWidth="1"/>
    <col min="518" max="518" width="14" style="2" bestFit="1" customWidth="1"/>
    <col min="519" max="519" width="20.109375" style="2" customWidth="1"/>
    <col min="520" max="520" width="30" style="2" customWidth="1"/>
    <col min="521" max="769" width="8.88671875" style="2"/>
    <col min="770" max="770" width="16.44140625" style="2" customWidth="1"/>
    <col min="771" max="771" width="27" style="2" customWidth="1"/>
    <col min="772" max="772" width="19.109375" style="2" customWidth="1"/>
    <col min="773" max="773" width="15.109375" style="2" customWidth="1"/>
    <col min="774" max="774" width="14" style="2" bestFit="1" customWidth="1"/>
    <col min="775" max="775" width="20.109375" style="2" customWidth="1"/>
    <col min="776" max="776" width="30" style="2" customWidth="1"/>
    <col min="777" max="1025" width="8.88671875" style="2"/>
    <col min="1026" max="1026" width="16.44140625" style="2" customWidth="1"/>
    <col min="1027" max="1027" width="27" style="2" customWidth="1"/>
    <col min="1028" max="1028" width="19.109375" style="2" customWidth="1"/>
    <col min="1029" max="1029" width="15.109375" style="2" customWidth="1"/>
    <col min="1030" max="1030" width="14" style="2" bestFit="1" customWidth="1"/>
    <col min="1031" max="1031" width="20.109375" style="2" customWidth="1"/>
    <col min="1032" max="1032" width="30" style="2" customWidth="1"/>
    <col min="1033" max="1281" width="8.88671875" style="2"/>
    <col min="1282" max="1282" width="16.44140625" style="2" customWidth="1"/>
    <col min="1283" max="1283" width="27" style="2" customWidth="1"/>
    <col min="1284" max="1284" width="19.109375" style="2" customWidth="1"/>
    <col min="1285" max="1285" width="15.109375" style="2" customWidth="1"/>
    <col min="1286" max="1286" width="14" style="2" bestFit="1" customWidth="1"/>
    <col min="1287" max="1287" width="20.109375" style="2" customWidth="1"/>
    <col min="1288" max="1288" width="30" style="2" customWidth="1"/>
    <col min="1289" max="1537" width="8.88671875" style="2"/>
    <col min="1538" max="1538" width="16.44140625" style="2" customWidth="1"/>
    <col min="1539" max="1539" width="27" style="2" customWidth="1"/>
    <col min="1540" max="1540" width="19.109375" style="2" customWidth="1"/>
    <col min="1541" max="1541" width="15.109375" style="2" customWidth="1"/>
    <col min="1542" max="1542" width="14" style="2" bestFit="1" customWidth="1"/>
    <col min="1543" max="1543" width="20.109375" style="2" customWidth="1"/>
    <col min="1544" max="1544" width="30" style="2" customWidth="1"/>
    <col min="1545" max="1793" width="8.88671875" style="2"/>
    <col min="1794" max="1794" width="16.44140625" style="2" customWidth="1"/>
    <col min="1795" max="1795" width="27" style="2" customWidth="1"/>
    <col min="1796" max="1796" width="19.109375" style="2" customWidth="1"/>
    <col min="1797" max="1797" width="15.109375" style="2" customWidth="1"/>
    <col min="1798" max="1798" width="14" style="2" bestFit="1" customWidth="1"/>
    <col min="1799" max="1799" width="20.109375" style="2" customWidth="1"/>
    <col min="1800" max="1800" width="30" style="2" customWidth="1"/>
    <col min="1801" max="2049" width="8.88671875" style="2"/>
    <col min="2050" max="2050" width="16.44140625" style="2" customWidth="1"/>
    <col min="2051" max="2051" width="27" style="2" customWidth="1"/>
    <col min="2052" max="2052" width="19.109375" style="2" customWidth="1"/>
    <col min="2053" max="2053" width="15.109375" style="2" customWidth="1"/>
    <col min="2054" max="2054" width="14" style="2" bestFit="1" customWidth="1"/>
    <col min="2055" max="2055" width="20.109375" style="2" customWidth="1"/>
    <col min="2056" max="2056" width="30" style="2" customWidth="1"/>
    <col min="2057" max="2305" width="8.88671875" style="2"/>
    <col min="2306" max="2306" width="16.44140625" style="2" customWidth="1"/>
    <col min="2307" max="2307" width="27" style="2" customWidth="1"/>
    <col min="2308" max="2308" width="19.109375" style="2" customWidth="1"/>
    <col min="2309" max="2309" width="15.109375" style="2" customWidth="1"/>
    <col min="2310" max="2310" width="14" style="2" bestFit="1" customWidth="1"/>
    <col min="2311" max="2311" width="20.109375" style="2" customWidth="1"/>
    <col min="2312" max="2312" width="30" style="2" customWidth="1"/>
    <col min="2313" max="2561" width="8.88671875" style="2"/>
    <col min="2562" max="2562" width="16.44140625" style="2" customWidth="1"/>
    <col min="2563" max="2563" width="27" style="2" customWidth="1"/>
    <col min="2564" max="2564" width="19.109375" style="2" customWidth="1"/>
    <col min="2565" max="2565" width="15.109375" style="2" customWidth="1"/>
    <col min="2566" max="2566" width="14" style="2" bestFit="1" customWidth="1"/>
    <col min="2567" max="2567" width="20.109375" style="2" customWidth="1"/>
    <col min="2568" max="2568" width="30" style="2" customWidth="1"/>
    <col min="2569" max="2817" width="8.88671875" style="2"/>
    <col min="2818" max="2818" width="16.44140625" style="2" customWidth="1"/>
    <col min="2819" max="2819" width="27" style="2" customWidth="1"/>
    <col min="2820" max="2820" width="19.109375" style="2" customWidth="1"/>
    <col min="2821" max="2821" width="15.109375" style="2" customWidth="1"/>
    <col min="2822" max="2822" width="14" style="2" bestFit="1" customWidth="1"/>
    <col min="2823" max="2823" width="20.109375" style="2" customWidth="1"/>
    <col min="2824" max="2824" width="30" style="2" customWidth="1"/>
    <col min="2825" max="3073" width="8.88671875" style="2"/>
    <col min="3074" max="3074" width="16.44140625" style="2" customWidth="1"/>
    <col min="3075" max="3075" width="27" style="2" customWidth="1"/>
    <col min="3076" max="3076" width="19.109375" style="2" customWidth="1"/>
    <col min="3077" max="3077" width="15.109375" style="2" customWidth="1"/>
    <col min="3078" max="3078" width="14" style="2" bestFit="1" customWidth="1"/>
    <col min="3079" max="3079" width="20.109375" style="2" customWidth="1"/>
    <col min="3080" max="3080" width="30" style="2" customWidth="1"/>
    <col min="3081" max="3329" width="8.88671875" style="2"/>
    <col min="3330" max="3330" width="16.44140625" style="2" customWidth="1"/>
    <col min="3331" max="3331" width="27" style="2" customWidth="1"/>
    <col min="3332" max="3332" width="19.109375" style="2" customWidth="1"/>
    <col min="3333" max="3333" width="15.109375" style="2" customWidth="1"/>
    <col min="3334" max="3334" width="14" style="2" bestFit="1" customWidth="1"/>
    <col min="3335" max="3335" width="20.109375" style="2" customWidth="1"/>
    <col min="3336" max="3336" width="30" style="2" customWidth="1"/>
    <col min="3337" max="3585" width="8.88671875" style="2"/>
    <col min="3586" max="3586" width="16.44140625" style="2" customWidth="1"/>
    <col min="3587" max="3587" width="27" style="2" customWidth="1"/>
    <col min="3588" max="3588" width="19.109375" style="2" customWidth="1"/>
    <col min="3589" max="3589" width="15.109375" style="2" customWidth="1"/>
    <col min="3590" max="3590" width="14" style="2" bestFit="1" customWidth="1"/>
    <col min="3591" max="3591" width="20.109375" style="2" customWidth="1"/>
    <col min="3592" max="3592" width="30" style="2" customWidth="1"/>
    <col min="3593" max="3841" width="8.88671875" style="2"/>
    <col min="3842" max="3842" width="16.44140625" style="2" customWidth="1"/>
    <col min="3843" max="3843" width="27" style="2" customWidth="1"/>
    <col min="3844" max="3844" width="19.109375" style="2" customWidth="1"/>
    <col min="3845" max="3845" width="15.109375" style="2" customWidth="1"/>
    <col min="3846" max="3846" width="14" style="2" bestFit="1" customWidth="1"/>
    <col min="3847" max="3847" width="20.109375" style="2" customWidth="1"/>
    <col min="3848" max="3848" width="30" style="2" customWidth="1"/>
    <col min="3849" max="4097" width="8.88671875" style="2"/>
    <col min="4098" max="4098" width="16.44140625" style="2" customWidth="1"/>
    <col min="4099" max="4099" width="27" style="2" customWidth="1"/>
    <col min="4100" max="4100" width="19.109375" style="2" customWidth="1"/>
    <col min="4101" max="4101" width="15.109375" style="2" customWidth="1"/>
    <col min="4102" max="4102" width="14" style="2" bestFit="1" customWidth="1"/>
    <col min="4103" max="4103" width="20.109375" style="2" customWidth="1"/>
    <col min="4104" max="4104" width="30" style="2" customWidth="1"/>
    <col min="4105" max="4353" width="8.88671875" style="2"/>
    <col min="4354" max="4354" width="16.44140625" style="2" customWidth="1"/>
    <col min="4355" max="4355" width="27" style="2" customWidth="1"/>
    <col min="4356" max="4356" width="19.109375" style="2" customWidth="1"/>
    <col min="4357" max="4357" width="15.109375" style="2" customWidth="1"/>
    <col min="4358" max="4358" width="14" style="2" bestFit="1" customWidth="1"/>
    <col min="4359" max="4359" width="20.109375" style="2" customWidth="1"/>
    <col min="4360" max="4360" width="30" style="2" customWidth="1"/>
    <col min="4361" max="4609" width="8.88671875" style="2"/>
    <col min="4610" max="4610" width="16.44140625" style="2" customWidth="1"/>
    <col min="4611" max="4611" width="27" style="2" customWidth="1"/>
    <col min="4612" max="4612" width="19.109375" style="2" customWidth="1"/>
    <col min="4613" max="4613" width="15.109375" style="2" customWidth="1"/>
    <col min="4614" max="4614" width="14" style="2" bestFit="1" customWidth="1"/>
    <col min="4615" max="4615" width="20.109375" style="2" customWidth="1"/>
    <col min="4616" max="4616" width="30" style="2" customWidth="1"/>
    <col min="4617" max="4865" width="8.88671875" style="2"/>
    <col min="4866" max="4866" width="16.44140625" style="2" customWidth="1"/>
    <col min="4867" max="4867" width="27" style="2" customWidth="1"/>
    <col min="4868" max="4868" width="19.109375" style="2" customWidth="1"/>
    <col min="4869" max="4869" width="15.109375" style="2" customWidth="1"/>
    <col min="4870" max="4870" width="14" style="2" bestFit="1" customWidth="1"/>
    <col min="4871" max="4871" width="20.109375" style="2" customWidth="1"/>
    <col min="4872" max="4872" width="30" style="2" customWidth="1"/>
    <col min="4873" max="5121" width="8.88671875" style="2"/>
    <col min="5122" max="5122" width="16.44140625" style="2" customWidth="1"/>
    <col min="5123" max="5123" width="27" style="2" customWidth="1"/>
    <col min="5124" max="5124" width="19.109375" style="2" customWidth="1"/>
    <col min="5125" max="5125" width="15.109375" style="2" customWidth="1"/>
    <col min="5126" max="5126" width="14" style="2" bestFit="1" customWidth="1"/>
    <col min="5127" max="5127" width="20.109375" style="2" customWidth="1"/>
    <col min="5128" max="5128" width="30" style="2" customWidth="1"/>
    <col min="5129" max="5377" width="8.88671875" style="2"/>
    <col min="5378" max="5378" width="16.44140625" style="2" customWidth="1"/>
    <col min="5379" max="5379" width="27" style="2" customWidth="1"/>
    <col min="5380" max="5380" width="19.109375" style="2" customWidth="1"/>
    <col min="5381" max="5381" width="15.109375" style="2" customWidth="1"/>
    <col min="5382" max="5382" width="14" style="2" bestFit="1" customWidth="1"/>
    <col min="5383" max="5383" width="20.109375" style="2" customWidth="1"/>
    <col min="5384" max="5384" width="30" style="2" customWidth="1"/>
    <col min="5385" max="5633" width="8.88671875" style="2"/>
    <col min="5634" max="5634" width="16.44140625" style="2" customWidth="1"/>
    <col min="5635" max="5635" width="27" style="2" customWidth="1"/>
    <col min="5636" max="5636" width="19.109375" style="2" customWidth="1"/>
    <col min="5637" max="5637" width="15.109375" style="2" customWidth="1"/>
    <col min="5638" max="5638" width="14" style="2" bestFit="1" customWidth="1"/>
    <col min="5639" max="5639" width="20.109375" style="2" customWidth="1"/>
    <col min="5640" max="5640" width="30" style="2" customWidth="1"/>
    <col min="5641" max="5889" width="8.88671875" style="2"/>
    <col min="5890" max="5890" width="16.44140625" style="2" customWidth="1"/>
    <col min="5891" max="5891" width="27" style="2" customWidth="1"/>
    <col min="5892" max="5892" width="19.109375" style="2" customWidth="1"/>
    <col min="5893" max="5893" width="15.109375" style="2" customWidth="1"/>
    <col min="5894" max="5894" width="14" style="2" bestFit="1" customWidth="1"/>
    <col min="5895" max="5895" width="20.109375" style="2" customWidth="1"/>
    <col min="5896" max="5896" width="30" style="2" customWidth="1"/>
    <col min="5897" max="6145" width="8.88671875" style="2"/>
    <col min="6146" max="6146" width="16.44140625" style="2" customWidth="1"/>
    <col min="6147" max="6147" width="27" style="2" customWidth="1"/>
    <col min="6148" max="6148" width="19.109375" style="2" customWidth="1"/>
    <col min="6149" max="6149" width="15.109375" style="2" customWidth="1"/>
    <col min="6150" max="6150" width="14" style="2" bestFit="1" customWidth="1"/>
    <col min="6151" max="6151" width="20.109375" style="2" customWidth="1"/>
    <col min="6152" max="6152" width="30" style="2" customWidth="1"/>
    <col min="6153" max="6401" width="8.88671875" style="2"/>
    <col min="6402" max="6402" width="16.44140625" style="2" customWidth="1"/>
    <col min="6403" max="6403" width="27" style="2" customWidth="1"/>
    <col min="6404" max="6404" width="19.109375" style="2" customWidth="1"/>
    <col min="6405" max="6405" width="15.109375" style="2" customWidth="1"/>
    <col min="6406" max="6406" width="14" style="2" bestFit="1" customWidth="1"/>
    <col min="6407" max="6407" width="20.109375" style="2" customWidth="1"/>
    <col min="6408" max="6408" width="30" style="2" customWidth="1"/>
    <col min="6409" max="6657" width="8.88671875" style="2"/>
    <col min="6658" max="6658" width="16.44140625" style="2" customWidth="1"/>
    <col min="6659" max="6659" width="27" style="2" customWidth="1"/>
    <col min="6660" max="6660" width="19.109375" style="2" customWidth="1"/>
    <col min="6661" max="6661" width="15.109375" style="2" customWidth="1"/>
    <col min="6662" max="6662" width="14" style="2" bestFit="1" customWidth="1"/>
    <col min="6663" max="6663" width="20.109375" style="2" customWidth="1"/>
    <col min="6664" max="6664" width="30" style="2" customWidth="1"/>
    <col min="6665" max="6913" width="8.88671875" style="2"/>
    <col min="6914" max="6914" width="16.44140625" style="2" customWidth="1"/>
    <col min="6915" max="6915" width="27" style="2" customWidth="1"/>
    <col min="6916" max="6916" width="19.109375" style="2" customWidth="1"/>
    <col min="6917" max="6917" width="15.109375" style="2" customWidth="1"/>
    <col min="6918" max="6918" width="14" style="2" bestFit="1" customWidth="1"/>
    <col min="6919" max="6919" width="20.109375" style="2" customWidth="1"/>
    <col min="6920" max="6920" width="30" style="2" customWidth="1"/>
    <col min="6921" max="7169" width="8.88671875" style="2"/>
    <col min="7170" max="7170" width="16.44140625" style="2" customWidth="1"/>
    <col min="7171" max="7171" width="27" style="2" customWidth="1"/>
    <col min="7172" max="7172" width="19.109375" style="2" customWidth="1"/>
    <col min="7173" max="7173" width="15.109375" style="2" customWidth="1"/>
    <col min="7174" max="7174" width="14" style="2" bestFit="1" customWidth="1"/>
    <col min="7175" max="7175" width="20.109375" style="2" customWidth="1"/>
    <col min="7176" max="7176" width="30" style="2" customWidth="1"/>
    <col min="7177" max="7425" width="8.88671875" style="2"/>
    <col min="7426" max="7426" width="16.44140625" style="2" customWidth="1"/>
    <col min="7427" max="7427" width="27" style="2" customWidth="1"/>
    <col min="7428" max="7428" width="19.109375" style="2" customWidth="1"/>
    <col min="7429" max="7429" width="15.109375" style="2" customWidth="1"/>
    <col min="7430" max="7430" width="14" style="2" bestFit="1" customWidth="1"/>
    <col min="7431" max="7431" width="20.109375" style="2" customWidth="1"/>
    <col min="7432" max="7432" width="30" style="2" customWidth="1"/>
    <col min="7433" max="7681" width="8.88671875" style="2"/>
    <col min="7682" max="7682" width="16.44140625" style="2" customWidth="1"/>
    <col min="7683" max="7683" width="27" style="2" customWidth="1"/>
    <col min="7684" max="7684" width="19.109375" style="2" customWidth="1"/>
    <col min="7685" max="7685" width="15.109375" style="2" customWidth="1"/>
    <col min="7686" max="7686" width="14" style="2" bestFit="1" customWidth="1"/>
    <col min="7687" max="7687" width="20.109375" style="2" customWidth="1"/>
    <col min="7688" max="7688" width="30" style="2" customWidth="1"/>
    <col min="7689" max="7937" width="8.88671875" style="2"/>
    <col min="7938" max="7938" width="16.44140625" style="2" customWidth="1"/>
    <col min="7939" max="7939" width="27" style="2" customWidth="1"/>
    <col min="7940" max="7940" width="19.109375" style="2" customWidth="1"/>
    <col min="7941" max="7941" width="15.109375" style="2" customWidth="1"/>
    <col min="7942" max="7942" width="14" style="2" bestFit="1" customWidth="1"/>
    <col min="7943" max="7943" width="20.109375" style="2" customWidth="1"/>
    <col min="7944" max="7944" width="30" style="2" customWidth="1"/>
    <col min="7945" max="8193" width="8.88671875" style="2"/>
    <col min="8194" max="8194" width="16.44140625" style="2" customWidth="1"/>
    <col min="8195" max="8195" width="27" style="2" customWidth="1"/>
    <col min="8196" max="8196" width="19.109375" style="2" customWidth="1"/>
    <col min="8197" max="8197" width="15.109375" style="2" customWidth="1"/>
    <col min="8198" max="8198" width="14" style="2" bestFit="1" customWidth="1"/>
    <col min="8199" max="8199" width="20.109375" style="2" customWidth="1"/>
    <col min="8200" max="8200" width="30" style="2" customWidth="1"/>
    <col min="8201" max="8449" width="8.88671875" style="2"/>
    <col min="8450" max="8450" width="16.44140625" style="2" customWidth="1"/>
    <col min="8451" max="8451" width="27" style="2" customWidth="1"/>
    <col min="8452" max="8452" width="19.109375" style="2" customWidth="1"/>
    <col min="8453" max="8453" width="15.109375" style="2" customWidth="1"/>
    <col min="8454" max="8454" width="14" style="2" bestFit="1" customWidth="1"/>
    <col min="8455" max="8455" width="20.109375" style="2" customWidth="1"/>
    <col min="8456" max="8456" width="30" style="2" customWidth="1"/>
    <col min="8457" max="8705" width="8.88671875" style="2"/>
    <col min="8706" max="8706" width="16.44140625" style="2" customWidth="1"/>
    <col min="8707" max="8707" width="27" style="2" customWidth="1"/>
    <col min="8708" max="8708" width="19.109375" style="2" customWidth="1"/>
    <col min="8709" max="8709" width="15.109375" style="2" customWidth="1"/>
    <col min="8710" max="8710" width="14" style="2" bestFit="1" customWidth="1"/>
    <col min="8711" max="8711" width="20.109375" style="2" customWidth="1"/>
    <col min="8712" max="8712" width="30" style="2" customWidth="1"/>
    <col min="8713" max="8961" width="8.88671875" style="2"/>
    <col min="8962" max="8962" width="16.44140625" style="2" customWidth="1"/>
    <col min="8963" max="8963" width="27" style="2" customWidth="1"/>
    <col min="8964" max="8964" width="19.109375" style="2" customWidth="1"/>
    <col min="8965" max="8965" width="15.109375" style="2" customWidth="1"/>
    <col min="8966" max="8966" width="14" style="2" bestFit="1" customWidth="1"/>
    <col min="8967" max="8967" width="20.109375" style="2" customWidth="1"/>
    <col min="8968" max="8968" width="30" style="2" customWidth="1"/>
    <col min="8969" max="9217" width="8.88671875" style="2"/>
    <col min="9218" max="9218" width="16.44140625" style="2" customWidth="1"/>
    <col min="9219" max="9219" width="27" style="2" customWidth="1"/>
    <col min="9220" max="9220" width="19.109375" style="2" customWidth="1"/>
    <col min="9221" max="9221" width="15.109375" style="2" customWidth="1"/>
    <col min="9222" max="9222" width="14" style="2" bestFit="1" customWidth="1"/>
    <col min="9223" max="9223" width="20.109375" style="2" customWidth="1"/>
    <col min="9224" max="9224" width="30" style="2" customWidth="1"/>
    <col min="9225" max="9473" width="8.88671875" style="2"/>
    <col min="9474" max="9474" width="16.44140625" style="2" customWidth="1"/>
    <col min="9475" max="9475" width="27" style="2" customWidth="1"/>
    <col min="9476" max="9476" width="19.109375" style="2" customWidth="1"/>
    <col min="9477" max="9477" width="15.109375" style="2" customWidth="1"/>
    <col min="9478" max="9478" width="14" style="2" bestFit="1" customWidth="1"/>
    <col min="9479" max="9479" width="20.109375" style="2" customWidth="1"/>
    <col min="9480" max="9480" width="30" style="2" customWidth="1"/>
    <col min="9481" max="9729" width="8.88671875" style="2"/>
    <col min="9730" max="9730" width="16.44140625" style="2" customWidth="1"/>
    <col min="9731" max="9731" width="27" style="2" customWidth="1"/>
    <col min="9732" max="9732" width="19.109375" style="2" customWidth="1"/>
    <col min="9733" max="9733" width="15.109375" style="2" customWidth="1"/>
    <col min="9734" max="9734" width="14" style="2" bestFit="1" customWidth="1"/>
    <col min="9735" max="9735" width="20.109375" style="2" customWidth="1"/>
    <col min="9736" max="9736" width="30" style="2" customWidth="1"/>
    <col min="9737" max="9985" width="8.88671875" style="2"/>
    <col min="9986" max="9986" width="16.44140625" style="2" customWidth="1"/>
    <col min="9987" max="9987" width="27" style="2" customWidth="1"/>
    <col min="9988" max="9988" width="19.109375" style="2" customWidth="1"/>
    <col min="9989" max="9989" width="15.109375" style="2" customWidth="1"/>
    <col min="9990" max="9990" width="14" style="2" bestFit="1" customWidth="1"/>
    <col min="9991" max="9991" width="20.109375" style="2" customWidth="1"/>
    <col min="9992" max="9992" width="30" style="2" customWidth="1"/>
    <col min="9993" max="10241" width="8.88671875" style="2"/>
    <col min="10242" max="10242" width="16.44140625" style="2" customWidth="1"/>
    <col min="10243" max="10243" width="27" style="2" customWidth="1"/>
    <col min="10244" max="10244" width="19.109375" style="2" customWidth="1"/>
    <col min="10245" max="10245" width="15.109375" style="2" customWidth="1"/>
    <col min="10246" max="10246" width="14" style="2" bestFit="1" customWidth="1"/>
    <col min="10247" max="10247" width="20.109375" style="2" customWidth="1"/>
    <col min="10248" max="10248" width="30" style="2" customWidth="1"/>
    <col min="10249" max="10497" width="8.88671875" style="2"/>
    <col min="10498" max="10498" width="16.44140625" style="2" customWidth="1"/>
    <col min="10499" max="10499" width="27" style="2" customWidth="1"/>
    <col min="10500" max="10500" width="19.109375" style="2" customWidth="1"/>
    <col min="10501" max="10501" width="15.109375" style="2" customWidth="1"/>
    <col min="10502" max="10502" width="14" style="2" bestFit="1" customWidth="1"/>
    <col min="10503" max="10503" width="20.109375" style="2" customWidth="1"/>
    <col min="10504" max="10504" width="30" style="2" customWidth="1"/>
    <col min="10505" max="10753" width="8.88671875" style="2"/>
    <col min="10754" max="10754" width="16.44140625" style="2" customWidth="1"/>
    <col min="10755" max="10755" width="27" style="2" customWidth="1"/>
    <col min="10756" max="10756" width="19.109375" style="2" customWidth="1"/>
    <col min="10757" max="10757" width="15.109375" style="2" customWidth="1"/>
    <col min="10758" max="10758" width="14" style="2" bestFit="1" customWidth="1"/>
    <col min="10759" max="10759" width="20.109375" style="2" customWidth="1"/>
    <col min="10760" max="10760" width="30" style="2" customWidth="1"/>
    <col min="10761" max="11009" width="8.88671875" style="2"/>
    <col min="11010" max="11010" width="16.44140625" style="2" customWidth="1"/>
    <col min="11011" max="11011" width="27" style="2" customWidth="1"/>
    <col min="11012" max="11012" width="19.109375" style="2" customWidth="1"/>
    <col min="11013" max="11013" width="15.109375" style="2" customWidth="1"/>
    <col min="11014" max="11014" width="14" style="2" bestFit="1" customWidth="1"/>
    <col min="11015" max="11015" width="20.109375" style="2" customWidth="1"/>
    <col min="11016" max="11016" width="30" style="2" customWidth="1"/>
    <col min="11017" max="11265" width="8.88671875" style="2"/>
    <col min="11266" max="11266" width="16.44140625" style="2" customWidth="1"/>
    <col min="11267" max="11267" width="27" style="2" customWidth="1"/>
    <col min="11268" max="11268" width="19.109375" style="2" customWidth="1"/>
    <col min="11269" max="11269" width="15.109375" style="2" customWidth="1"/>
    <col min="11270" max="11270" width="14" style="2" bestFit="1" customWidth="1"/>
    <col min="11271" max="11271" width="20.109375" style="2" customWidth="1"/>
    <col min="11272" max="11272" width="30" style="2" customWidth="1"/>
    <col min="11273" max="11521" width="8.88671875" style="2"/>
    <col min="11522" max="11522" width="16.44140625" style="2" customWidth="1"/>
    <col min="11523" max="11523" width="27" style="2" customWidth="1"/>
    <col min="11524" max="11524" width="19.109375" style="2" customWidth="1"/>
    <col min="11525" max="11525" width="15.109375" style="2" customWidth="1"/>
    <col min="11526" max="11526" width="14" style="2" bestFit="1" customWidth="1"/>
    <col min="11527" max="11527" width="20.109375" style="2" customWidth="1"/>
    <col min="11528" max="11528" width="30" style="2" customWidth="1"/>
    <col min="11529" max="11777" width="8.88671875" style="2"/>
    <col min="11778" max="11778" width="16.44140625" style="2" customWidth="1"/>
    <col min="11779" max="11779" width="27" style="2" customWidth="1"/>
    <col min="11780" max="11780" width="19.109375" style="2" customWidth="1"/>
    <col min="11781" max="11781" width="15.109375" style="2" customWidth="1"/>
    <col min="11782" max="11782" width="14" style="2" bestFit="1" customWidth="1"/>
    <col min="11783" max="11783" width="20.109375" style="2" customWidth="1"/>
    <col min="11784" max="11784" width="30" style="2" customWidth="1"/>
    <col min="11785" max="12033" width="8.88671875" style="2"/>
    <col min="12034" max="12034" width="16.44140625" style="2" customWidth="1"/>
    <col min="12035" max="12035" width="27" style="2" customWidth="1"/>
    <col min="12036" max="12036" width="19.109375" style="2" customWidth="1"/>
    <col min="12037" max="12037" width="15.109375" style="2" customWidth="1"/>
    <col min="12038" max="12038" width="14" style="2" bestFit="1" customWidth="1"/>
    <col min="12039" max="12039" width="20.109375" style="2" customWidth="1"/>
    <col min="12040" max="12040" width="30" style="2" customWidth="1"/>
    <col min="12041" max="12289" width="8.88671875" style="2"/>
    <col min="12290" max="12290" width="16.44140625" style="2" customWidth="1"/>
    <col min="12291" max="12291" width="27" style="2" customWidth="1"/>
    <col min="12292" max="12292" width="19.109375" style="2" customWidth="1"/>
    <col min="12293" max="12293" width="15.109375" style="2" customWidth="1"/>
    <col min="12294" max="12294" width="14" style="2" bestFit="1" customWidth="1"/>
    <col min="12295" max="12295" width="20.109375" style="2" customWidth="1"/>
    <col min="12296" max="12296" width="30" style="2" customWidth="1"/>
    <col min="12297" max="12545" width="8.88671875" style="2"/>
    <col min="12546" max="12546" width="16.44140625" style="2" customWidth="1"/>
    <col min="12547" max="12547" width="27" style="2" customWidth="1"/>
    <col min="12548" max="12548" width="19.109375" style="2" customWidth="1"/>
    <col min="12549" max="12549" width="15.109375" style="2" customWidth="1"/>
    <col min="12550" max="12550" width="14" style="2" bestFit="1" customWidth="1"/>
    <col min="12551" max="12551" width="20.109375" style="2" customWidth="1"/>
    <col min="12552" max="12552" width="30" style="2" customWidth="1"/>
    <col min="12553" max="12801" width="8.88671875" style="2"/>
    <col min="12802" max="12802" width="16.44140625" style="2" customWidth="1"/>
    <col min="12803" max="12803" width="27" style="2" customWidth="1"/>
    <col min="12804" max="12804" width="19.109375" style="2" customWidth="1"/>
    <col min="12805" max="12805" width="15.109375" style="2" customWidth="1"/>
    <col min="12806" max="12806" width="14" style="2" bestFit="1" customWidth="1"/>
    <col min="12807" max="12807" width="20.109375" style="2" customWidth="1"/>
    <col min="12808" max="12808" width="30" style="2" customWidth="1"/>
    <col min="12809" max="13057" width="8.88671875" style="2"/>
    <col min="13058" max="13058" width="16.44140625" style="2" customWidth="1"/>
    <col min="13059" max="13059" width="27" style="2" customWidth="1"/>
    <col min="13060" max="13060" width="19.109375" style="2" customWidth="1"/>
    <col min="13061" max="13061" width="15.109375" style="2" customWidth="1"/>
    <col min="13062" max="13062" width="14" style="2" bestFit="1" customWidth="1"/>
    <col min="13063" max="13063" width="20.109375" style="2" customWidth="1"/>
    <col min="13064" max="13064" width="30" style="2" customWidth="1"/>
    <col min="13065" max="13313" width="8.88671875" style="2"/>
    <col min="13314" max="13314" width="16.44140625" style="2" customWidth="1"/>
    <col min="13315" max="13315" width="27" style="2" customWidth="1"/>
    <col min="13316" max="13316" width="19.109375" style="2" customWidth="1"/>
    <col min="13317" max="13317" width="15.109375" style="2" customWidth="1"/>
    <col min="13318" max="13318" width="14" style="2" bestFit="1" customWidth="1"/>
    <col min="13319" max="13319" width="20.109375" style="2" customWidth="1"/>
    <col min="13320" max="13320" width="30" style="2" customWidth="1"/>
    <col min="13321" max="13569" width="8.88671875" style="2"/>
    <col min="13570" max="13570" width="16.44140625" style="2" customWidth="1"/>
    <col min="13571" max="13571" width="27" style="2" customWidth="1"/>
    <col min="13572" max="13572" width="19.109375" style="2" customWidth="1"/>
    <col min="13573" max="13573" width="15.109375" style="2" customWidth="1"/>
    <col min="13574" max="13574" width="14" style="2" bestFit="1" customWidth="1"/>
    <col min="13575" max="13575" width="20.109375" style="2" customWidth="1"/>
    <col min="13576" max="13576" width="30" style="2" customWidth="1"/>
    <col min="13577" max="13825" width="8.88671875" style="2"/>
    <col min="13826" max="13826" width="16.44140625" style="2" customWidth="1"/>
    <col min="13827" max="13827" width="27" style="2" customWidth="1"/>
    <col min="13828" max="13828" width="19.109375" style="2" customWidth="1"/>
    <col min="13829" max="13829" width="15.109375" style="2" customWidth="1"/>
    <col min="13830" max="13830" width="14" style="2" bestFit="1" customWidth="1"/>
    <col min="13831" max="13831" width="20.109375" style="2" customWidth="1"/>
    <col min="13832" max="13832" width="30" style="2" customWidth="1"/>
    <col min="13833" max="14081" width="8.88671875" style="2"/>
    <col min="14082" max="14082" width="16.44140625" style="2" customWidth="1"/>
    <col min="14083" max="14083" width="27" style="2" customWidth="1"/>
    <col min="14084" max="14084" width="19.109375" style="2" customWidth="1"/>
    <col min="14085" max="14085" width="15.109375" style="2" customWidth="1"/>
    <col min="14086" max="14086" width="14" style="2" bestFit="1" customWidth="1"/>
    <col min="14087" max="14087" width="20.109375" style="2" customWidth="1"/>
    <col min="14088" max="14088" width="30" style="2" customWidth="1"/>
    <col min="14089" max="14337" width="8.88671875" style="2"/>
    <col min="14338" max="14338" width="16.44140625" style="2" customWidth="1"/>
    <col min="14339" max="14339" width="27" style="2" customWidth="1"/>
    <col min="14340" max="14340" width="19.109375" style="2" customWidth="1"/>
    <col min="14341" max="14341" width="15.109375" style="2" customWidth="1"/>
    <col min="14342" max="14342" width="14" style="2" bestFit="1" customWidth="1"/>
    <col min="14343" max="14343" width="20.109375" style="2" customWidth="1"/>
    <col min="14344" max="14344" width="30" style="2" customWidth="1"/>
    <col min="14345" max="14593" width="8.88671875" style="2"/>
    <col min="14594" max="14594" width="16.44140625" style="2" customWidth="1"/>
    <col min="14595" max="14595" width="27" style="2" customWidth="1"/>
    <col min="14596" max="14596" width="19.109375" style="2" customWidth="1"/>
    <col min="14597" max="14597" width="15.109375" style="2" customWidth="1"/>
    <col min="14598" max="14598" width="14" style="2" bestFit="1" customWidth="1"/>
    <col min="14599" max="14599" width="20.109375" style="2" customWidth="1"/>
    <col min="14600" max="14600" width="30" style="2" customWidth="1"/>
    <col min="14601" max="14849" width="8.88671875" style="2"/>
    <col min="14850" max="14850" width="16.44140625" style="2" customWidth="1"/>
    <col min="14851" max="14851" width="27" style="2" customWidth="1"/>
    <col min="14852" max="14852" width="19.109375" style="2" customWidth="1"/>
    <col min="14853" max="14853" width="15.109375" style="2" customWidth="1"/>
    <col min="14854" max="14854" width="14" style="2" bestFit="1" customWidth="1"/>
    <col min="14855" max="14855" width="20.109375" style="2" customWidth="1"/>
    <col min="14856" max="14856" width="30" style="2" customWidth="1"/>
    <col min="14857" max="15105" width="8.88671875" style="2"/>
    <col min="15106" max="15106" width="16.44140625" style="2" customWidth="1"/>
    <col min="15107" max="15107" width="27" style="2" customWidth="1"/>
    <col min="15108" max="15108" width="19.109375" style="2" customWidth="1"/>
    <col min="15109" max="15109" width="15.109375" style="2" customWidth="1"/>
    <col min="15110" max="15110" width="14" style="2" bestFit="1" customWidth="1"/>
    <col min="15111" max="15111" width="20.109375" style="2" customWidth="1"/>
    <col min="15112" max="15112" width="30" style="2" customWidth="1"/>
    <col min="15113" max="15361" width="8.88671875" style="2"/>
    <col min="15362" max="15362" width="16.44140625" style="2" customWidth="1"/>
    <col min="15363" max="15363" width="27" style="2" customWidth="1"/>
    <col min="15364" max="15364" width="19.109375" style="2" customWidth="1"/>
    <col min="15365" max="15365" width="15.109375" style="2" customWidth="1"/>
    <col min="15366" max="15366" width="14" style="2" bestFit="1" customWidth="1"/>
    <col min="15367" max="15367" width="20.109375" style="2" customWidth="1"/>
    <col min="15368" max="15368" width="30" style="2" customWidth="1"/>
    <col min="15369" max="15617" width="8.88671875" style="2"/>
    <col min="15618" max="15618" width="16.44140625" style="2" customWidth="1"/>
    <col min="15619" max="15619" width="27" style="2" customWidth="1"/>
    <col min="15620" max="15620" width="19.109375" style="2" customWidth="1"/>
    <col min="15621" max="15621" width="15.109375" style="2" customWidth="1"/>
    <col min="15622" max="15622" width="14" style="2" bestFit="1" customWidth="1"/>
    <col min="15623" max="15623" width="20.109375" style="2" customWidth="1"/>
    <col min="15624" max="15624" width="30" style="2" customWidth="1"/>
    <col min="15625" max="15873" width="8.88671875" style="2"/>
    <col min="15874" max="15874" width="16.44140625" style="2" customWidth="1"/>
    <col min="15875" max="15875" width="27" style="2" customWidth="1"/>
    <col min="15876" max="15876" width="19.109375" style="2" customWidth="1"/>
    <col min="15877" max="15877" width="15.109375" style="2" customWidth="1"/>
    <col min="15878" max="15878" width="14" style="2" bestFit="1" customWidth="1"/>
    <col min="15879" max="15879" width="20.109375" style="2" customWidth="1"/>
    <col min="15880" max="15880" width="30" style="2" customWidth="1"/>
    <col min="15881" max="16129" width="8.88671875" style="2"/>
    <col min="16130" max="16130" width="16.44140625" style="2" customWidth="1"/>
    <col min="16131" max="16131" width="27" style="2" customWidth="1"/>
    <col min="16132" max="16132" width="19.109375" style="2" customWidth="1"/>
    <col min="16133" max="16133" width="15.109375" style="2" customWidth="1"/>
    <col min="16134" max="16134" width="14" style="2" bestFit="1" customWidth="1"/>
    <col min="16135" max="16135" width="20.109375" style="2" customWidth="1"/>
    <col min="16136" max="16136" width="30" style="2" customWidth="1"/>
    <col min="16137" max="16384" width="8.88671875" style="2"/>
  </cols>
  <sheetData>
    <row r="1" spans="1:12" x14ac:dyDescent="0.25">
      <c r="A1" s="1" t="s">
        <v>0</v>
      </c>
    </row>
    <row r="2" spans="1:12" ht="13.5" customHeight="1" x14ac:dyDescent="0.25">
      <c r="A2" s="4"/>
    </row>
    <row r="3" spans="1:12" ht="9" customHeight="1" x14ac:dyDescent="0.25">
      <c r="A3" s="4"/>
    </row>
    <row r="4" spans="1:12" x14ac:dyDescent="0.25">
      <c r="A4" s="4" t="s">
        <v>1</v>
      </c>
      <c r="B4" s="5" t="s">
        <v>2</v>
      </c>
      <c r="C4" s="5" t="s">
        <v>3</v>
      </c>
      <c r="D4" s="5" t="s">
        <v>4</v>
      </c>
      <c r="E4" s="4" t="s">
        <v>5</v>
      </c>
      <c r="F4" s="6" t="s">
        <v>6</v>
      </c>
      <c r="G4" s="6" t="s">
        <v>7</v>
      </c>
      <c r="H4" s="6" t="s">
        <v>8</v>
      </c>
      <c r="I4" s="6" t="s">
        <v>9</v>
      </c>
    </row>
    <row r="5" spans="1:12" x14ac:dyDescent="0.25">
      <c r="A5" s="1" t="s">
        <v>10</v>
      </c>
      <c r="B5" s="7"/>
      <c r="G5" s="8"/>
    </row>
    <row r="6" spans="1:12" x14ac:dyDescent="0.25">
      <c r="A6" s="3" t="s">
        <v>11</v>
      </c>
      <c r="B6" s="2" t="s">
        <v>12</v>
      </c>
      <c r="C6" s="2" t="s">
        <v>11</v>
      </c>
      <c r="D6" s="2" t="s">
        <v>13</v>
      </c>
      <c r="E6" s="3" t="s">
        <v>14</v>
      </c>
      <c r="F6" s="9">
        <v>600</v>
      </c>
      <c r="G6" s="8"/>
      <c r="H6" s="8">
        <v>600</v>
      </c>
      <c r="I6" s="8">
        <f>F6-H6</f>
        <v>0</v>
      </c>
      <c r="J6" s="10"/>
      <c r="K6" s="10"/>
      <c r="L6" s="11"/>
    </row>
    <row r="7" spans="1:12" x14ac:dyDescent="0.25">
      <c r="A7" s="3" t="s">
        <v>11</v>
      </c>
      <c r="B7" s="2" t="s">
        <v>15</v>
      </c>
      <c r="C7" s="2" t="s">
        <v>16</v>
      </c>
      <c r="D7" s="2" t="s">
        <v>13</v>
      </c>
      <c r="E7" s="12" t="s">
        <v>17</v>
      </c>
      <c r="F7" s="9">
        <v>9920.4</v>
      </c>
      <c r="G7" s="8"/>
      <c r="H7" s="8">
        <v>9920.4</v>
      </c>
      <c r="I7" s="8">
        <f t="shared" ref="I7:I39" si="0">F7-H7</f>
        <v>0</v>
      </c>
    </row>
    <row r="8" spans="1:12" x14ac:dyDescent="0.25">
      <c r="A8" s="3" t="s">
        <v>11</v>
      </c>
      <c r="B8" s="2" t="s">
        <v>18</v>
      </c>
      <c r="C8" s="2" t="s">
        <v>16</v>
      </c>
      <c r="D8" s="2" t="s">
        <v>13</v>
      </c>
      <c r="E8" s="12" t="s">
        <v>17</v>
      </c>
      <c r="F8" s="9">
        <v>5670</v>
      </c>
      <c r="G8" s="8"/>
      <c r="H8" s="8">
        <v>5670</v>
      </c>
      <c r="I8" s="8">
        <f t="shared" si="0"/>
        <v>0</v>
      </c>
    </row>
    <row r="9" spans="1:12" x14ac:dyDescent="0.25">
      <c r="A9" s="13">
        <v>35748</v>
      </c>
      <c r="B9" s="2" t="s">
        <v>19</v>
      </c>
      <c r="C9" s="2" t="s">
        <v>16</v>
      </c>
      <c r="D9" s="2" t="s">
        <v>13</v>
      </c>
      <c r="E9" s="3" t="s">
        <v>14</v>
      </c>
      <c r="F9" s="9">
        <v>1373.25</v>
      </c>
      <c r="G9" s="8"/>
      <c r="H9" s="8">
        <v>1373.25</v>
      </c>
      <c r="I9" s="8">
        <f t="shared" si="0"/>
        <v>0</v>
      </c>
    </row>
    <row r="10" spans="1:12" x14ac:dyDescent="0.25">
      <c r="A10" s="13">
        <v>35321</v>
      </c>
      <c r="B10" s="2" t="s">
        <v>20</v>
      </c>
      <c r="C10" s="2" t="s">
        <v>16</v>
      </c>
      <c r="D10" s="2" t="s">
        <v>21</v>
      </c>
      <c r="E10" s="3" t="s">
        <v>14</v>
      </c>
      <c r="F10" s="9">
        <v>1249</v>
      </c>
      <c r="G10" s="8"/>
      <c r="I10" s="14">
        <f t="shared" si="0"/>
        <v>1249</v>
      </c>
    </row>
    <row r="11" spans="1:12" x14ac:dyDescent="0.25">
      <c r="A11" s="13">
        <v>35321</v>
      </c>
      <c r="B11" s="2" t="s">
        <v>22</v>
      </c>
      <c r="C11" s="2" t="s">
        <v>23</v>
      </c>
      <c r="D11" s="2" t="s">
        <v>24</v>
      </c>
      <c r="E11" s="3" t="s">
        <v>14</v>
      </c>
      <c r="F11" s="9">
        <v>1225.94</v>
      </c>
      <c r="G11" s="8"/>
      <c r="H11" s="8">
        <v>1225.94</v>
      </c>
      <c r="I11" s="8">
        <f t="shared" si="0"/>
        <v>0</v>
      </c>
    </row>
    <row r="12" spans="1:12" x14ac:dyDescent="0.25">
      <c r="A12" s="3" t="s">
        <v>11</v>
      </c>
      <c r="B12" s="2" t="s">
        <v>25</v>
      </c>
      <c r="C12" s="2" t="s">
        <v>11</v>
      </c>
      <c r="D12" s="2" t="s">
        <v>26</v>
      </c>
      <c r="E12" s="12" t="s">
        <v>17</v>
      </c>
      <c r="F12" s="9">
        <v>1528.8</v>
      </c>
      <c r="G12" s="8">
        <v>2000</v>
      </c>
      <c r="H12" s="8">
        <v>1528.8</v>
      </c>
      <c r="I12" s="8">
        <f t="shared" si="0"/>
        <v>0</v>
      </c>
    </row>
    <row r="13" spans="1:12" x14ac:dyDescent="0.25">
      <c r="A13" s="13">
        <v>36000</v>
      </c>
      <c r="B13" s="2" t="s">
        <v>27</v>
      </c>
      <c r="C13" s="2" t="s">
        <v>28</v>
      </c>
      <c r="D13" s="2" t="s">
        <v>26</v>
      </c>
      <c r="E13" s="3" t="s">
        <v>14</v>
      </c>
      <c r="F13" s="9">
        <v>3056.53</v>
      </c>
      <c r="G13" s="8"/>
      <c r="H13" s="8">
        <v>3056.53</v>
      </c>
      <c r="I13" s="8">
        <f t="shared" si="0"/>
        <v>0</v>
      </c>
    </row>
    <row r="14" spans="1:12" x14ac:dyDescent="0.25">
      <c r="A14" s="13">
        <v>36779</v>
      </c>
      <c r="B14" s="2" t="s">
        <v>29</v>
      </c>
      <c r="C14" s="2" t="s">
        <v>30</v>
      </c>
      <c r="D14" s="2" t="s">
        <v>31</v>
      </c>
      <c r="E14" s="3" t="s">
        <v>14</v>
      </c>
      <c r="F14" s="9">
        <v>35</v>
      </c>
      <c r="G14" s="8">
        <v>40</v>
      </c>
      <c r="H14" s="8">
        <v>35</v>
      </c>
      <c r="I14" s="8">
        <f t="shared" si="0"/>
        <v>0</v>
      </c>
    </row>
    <row r="15" spans="1:12" x14ac:dyDescent="0.25">
      <c r="A15" s="13">
        <v>36565</v>
      </c>
      <c r="B15" s="2" t="s">
        <v>32</v>
      </c>
      <c r="C15" s="2" t="s">
        <v>33</v>
      </c>
      <c r="D15" s="2" t="s">
        <v>26</v>
      </c>
      <c r="E15" s="3" t="s">
        <v>14</v>
      </c>
      <c r="F15" s="9">
        <v>2386.44</v>
      </c>
      <c r="G15" s="8">
        <v>3000</v>
      </c>
      <c r="H15" s="8">
        <v>2386.44</v>
      </c>
      <c r="I15" s="8">
        <f t="shared" si="0"/>
        <v>0</v>
      </c>
    </row>
    <row r="16" spans="1:12" x14ac:dyDescent="0.25">
      <c r="A16" s="13">
        <v>37391</v>
      </c>
      <c r="B16" s="2" t="s">
        <v>34</v>
      </c>
      <c r="C16" s="2" t="s">
        <v>35</v>
      </c>
      <c r="D16" s="2" t="s">
        <v>26</v>
      </c>
      <c r="E16" s="3" t="s">
        <v>14</v>
      </c>
      <c r="F16" s="9">
        <v>998.75</v>
      </c>
      <c r="G16" s="8">
        <v>1500</v>
      </c>
      <c r="H16" s="8">
        <v>998.75</v>
      </c>
      <c r="I16" s="8">
        <f t="shared" si="0"/>
        <v>0</v>
      </c>
    </row>
    <row r="17" spans="1:9" x14ac:dyDescent="0.25">
      <c r="A17" s="13">
        <v>37568</v>
      </c>
      <c r="B17" s="2" t="s">
        <v>36</v>
      </c>
      <c r="C17" s="2" t="s">
        <v>37</v>
      </c>
      <c r="D17" s="2" t="s">
        <v>26</v>
      </c>
      <c r="E17" s="3" t="s">
        <v>14</v>
      </c>
      <c r="F17" s="9">
        <v>670.33</v>
      </c>
      <c r="G17" s="8">
        <v>1000</v>
      </c>
      <c r="H17" s="8">
        <v>670.33</v>
      </c>
      <c r="I17" s="8">
        <f t="shared" si="0"/>
        <v>0</v>
      </c>
    </row>
    <row r="18" spans="1:9" x14ac:dyDescent="0.25">
      <c r="A18" s="13">
        <v>38530</v>
      </c>
      <c r="B18" s="2" t="s">
        <v>38</v>
      </c>
      <c r="C18" s="2" t="s">
        <v>39</v>
      </c>
      <c r="D18" s="2" t="s">
        <v>40</v>
      </c>
      <c r="E18" s="3" t="s">
        <v>14</v>
      </c>
      <c r="F18" s="9">
        <v>5410</v>
      </c>
      <c r="G18" s="8">
        <v>6000</v>
      </c>
      <c r="H18" s="8">
        <v>5410</v>
      </c>
      <c r="I18" s="8">
        <f t="shared" si="0"/>
        <v>0</v>
      </c>
    </row>
    <row r="19" spans="1:9" x14ac:dyDescent="0.25">
      <c r="A19" s="13">
        <v>38650</v>
      </c>
      <c r="B19" s="2" t="s">
        <v>41</v>
      </c>
      <c r="D19" s="2" t="s">
        <v>42</v>
      </c>
      <c r="E19" s="3" t="s">
        <v>14</v>
      </c>
      <c r="F19" s="9">
        <v>23000</v>
      </c>
      <c r="G19" s="8"/>
      <c r="H19" s="8">
        <v>23000</v>
      </c>
      <c r="I19" s="8">
        <f t="shared" si="0"/>
        <v>0</v>
      </c>
    </row>
    <row r="20" spans="1:9" x14ac:dyDescent="0.25">
      <c r="A20" s="15">
        <v>2006</v>
      </c>
      <c r="B20" s="2" t="s">
        <v>43</v>
      </c>
      <c r="C20" s="2" t="s">
        <v>44</v>
      </c>
      <c r="D20" s="2" t="s">
        <v>26</v>
      </c>
      <c r="E20" s="3" t="s">
        <v>45</v>
      </c>
      <c r="F20" s="9">
        <v>1</v>
      </c>
      <c r="G20" s="8">
        <v>600</v>
      </c>
      <c r="H20" s="8">
        <v>1</v>
      </c>
      <c r="I20" s="8">
        <f t="shared" si="0"/>
        <v>0</v>
      </c>
    </row>
    <row r="21" spans="1:9" x14ac:dyDescent="0.25">
      <c r="A21" s="13">
        <v>39942</v>
      </c>
      <c r="B21" s="2" t="s">
        <v>46</v>
      </c>
      <c r="C21" s="2" t="s">
        <v>47</v>
      </c>
      <c r="D21" s="2" t="s">
        <v>26</v>
      </c>
      <c r="E21" s="3" t="s">
        <v>14</v>
      </c>
      <c r="F21" s="9">
        <v>39965</v>
      </c>
      <c r="G21" s="8">
        <v>45000</v>
      </c>
      <c r="H21" s="8">
        <v>39965</v>
      </c>
      <c r="I21" s="8">
        <f t="shared" si="0"/>
        <v>0</v>
      </c>
    </row>
    <row r="22" spans="1:9" x14ac:dyDescent="0.25">
      <c r="A22" s="13">
        <v>40130</v>
      </c>
      <c r="B22" s="2" t="s">
        <v>48</v>
      </c>
      <c r="C22" s="2" t="s">
        <v>49</v>
      </c>
      <c r="D22" s="2" t="s">
        <v>26</v>
      </c>
      <c r="E22" s="3" t="s">
        <v>14</v>
      </c>
      <c r="F22" s="9">
        <v>3470</v>
      </c>
      <c r="G22" s="8">
        <v>4000</v>
      </c>
      <c r="H22" s="8">
        <v>3470</v>
      </c>
      <c r="I22" s="8">
        <f t="shared" si="0"/>
        <v>0</v>
      </c>
    </row>
    <row r="23" spans="1:9" x14ac:dyDescent="0.25">
      <c r="A23" s="13">
        <v>40340</v>
      </c>
      <c r="B23" s="2" t="s">
        <v>48</v>
      </c>
      <c r="C23" s="2" t="s">
        <v>50</v>
      </c>
      <c r="D23" s="2" t="s">
        <v>51</v>
      </c>
      <c r="E23" s="3" t="s">
        <v>14</v>
      </c>
      <c r="F23" s="9">
        <v>2662.97</v>
      </c>
      <c r="G23" s="8">
        <v>3000</v>
      </c>
      <c r="H23" s="8">
        <v>2662.97</v>
      </c>
      <c r="I23" s="8">
        <f t="shared" si="0"/>
        <v>0</v>
      </c>
    </row>
    <row r="24" spans="1:9" x14ac:dyDescent="0.25">
      <c r="A24" s="13">
        <v>40340</v>
      </c>
      <c r="B24" s="2" t="s">
        <v>52</v>
      </c>
      <c r="C24" s="2" t="s">
        <v>53</v>
      </c>
      <c r="D24" s="2" t="s">
        <v>13</v>
      </c>
      <c r="E24" s="3" t="s">
        <v>14</v>
      </c>
      <c r="F24" s="9">
        <v>3074.84</v>
      </c>
      <c r="G24" s="8">
        <v>4000</v>
      </c>
      <c r="H24" s="8">
        <v>3074.84</v>
      </c>
      <c r="I24" s="8">
        <f t="shared" si="0"/>
        <v>0</v>
      </c>
    </row>
    <row r="25" spans="1:9" x14ac:dyDescent="0.25">
      <c r="A25" s="13">
        <v>40368</v>
      </c>
      <c r="B25" s="2" t="s">
        <v>46</v>
      </c>
      <c r="C25" s="2" t="s">
        <v>47</v>
      </c>
      <c r="D25" s="2" t="s">
        <v>26</v>
      </c>
      <c r="E25" s="3" t="s">
        <v>14</v>
      </c>
      <c r="F25" s="9">
        <v>5805</v>
      </c>
      <c r="G25" s="8">
        <v>7000</v>
      </c>
      <c r="H25" s="8">
        <v>5805</v>
      </c>
      <c r="I25" s="8">
        <f t="shared" si="0"/>
        <v>0</v>
      </c>
    </row>
    <row r="26" spans="1:9" x14ac:dyDescent="0.25">
      <c r="A26" s="13">
        <v>40522</v>
      </c>
      <c r="B26" s="2" t="s">
        <v>52</v>
      </c>
      <c r="C26" s="2" t="s">
        <v>53</v>
      </c>
      <c r="D26" s="2" t="s">
        <v>13</v>
      </c>
      <c r="E26" s="3" t="s">
        <v>14</v>
      </c>
      <c r="F26" s="9">
        <v>2459.87</v>
      </c>
      <c r="G26" s="8">
        <v>2700</v>
      </c>
      <c r="H26" s="8">
        <v>2459.87</v>
      </c>
      <c r="I26" s="8">
        <f t="shared" si="0"/>
        <v>0</v>
      </c>
    </row>
    <row r="27" spans="1:9" x14ac:dyDescent="0.25">
      <c r="A27" s="13">
        <v>41011</v>
      </c>
      <c r="B27" s="11" t="s">
        <v>52</v>
      </c>
      <c r="C27" s="2" t="s">
        <v>54</v>
      </c>
      <c r="D27" s="2" t="s">
        <v>13</v>
      </c>
      <c r="E27" s="3" t="s">
        <v>14</v>
      </c>
      <c r="F27" s="9">
        <v>3774.06</v>
      </c>
      <c r="G27" s="8">
        <v>4500</v>
      </c>
      <c r="H27" s="8">
        <v>3774.06</v>
      </c>
      <c r="I27" s="8">
        <f t="shared" si="0"/>
        <v>0</v>
      </c>
    </row>
    <row r="28" spans="1:9" x14ac:dyDescent="0.25">
      <c r="A28" s="13">
        <v>41222</v>
      </c>
      <c r="B28" s="2" t="s">
        <v>52</v>
      </c>
      <c r="C28" s="2" t="s">
        <v>55</v>
      </c>
      <c r="D28" s="2" t="s">
        <v>13</v>
      </c>
      <c r="E28" s="3" t="s">
        <v>14</v>
      </c>
      <c r="F28" s="9">
        <v>1598.76</v>
      </c>
      <c r="G28" s="16">
        <v>2000</v>
      </c>
      <c r="H28" s="8">
        <v>1598.76</v>
      </c>
      <c r="I28" s="8">
        <f t="shared" si="0"/>
        <v>0</v>
      </c>
    </row>
    <row r="29" spans="1:9" x14ac:dyDescent="0.25">
      <c r="A29" s="13">
        <v>41351</v>
      </c>
      <c r="B29" s="2" t="s">
        <v>43</v>
      </c>
      <c r="C29" s="2" t="s">
        <v>56</v>
      </c>
      <c r="D29" s="2" t="s">
        <v>26</v>
      </c>
      <c r="E29" s="3" t="s">
        <v>14</v>
      </c>
      <c r="F29" s="9">
        <v>1244.97</v>
      </c>
      <c r="G29" s="8">
        <v>1500</v>
      </c>
      <c r="H29" s="8">
        <v>1244.97</v>
      </c>
      <c r="I29" s="8">
        <f t="shared" si="0"/>
        <v>0</v>
      </c>
    </row>
    <row r="30" spans="1:9" x14ac:dyDescent="0.25">
      <c r="A30" s="13">
        <v>41530</v>
      </c>
      <c r="B30" s="2" t="s">
        <v>57</v>
      </c>
      <c r="C30" s="2" t="s">
        <v>58</v>
      </c>
      <c r="D30" s="2" t="s">
        <v>26</v>
      </c>
      <c r="E30" s="3" t="s">
        <v>14</v>
      </c>
      <c r="F30" s="9">
        <v>1565</v>
      </c>
      <c r="G30" s="8">
        <v>2000</v>
      </c>
      <c r="H30" s="8">
        <v>1565</v>
      </c>
      <c r="I30" s="8">
        <f t="shared" si="0"/>
        <v>0</v>
      </c>
    </row>
    <row r="31" spans="1:9" x14ac:dyDescent="0.25">
      <c r="A31" s="13">
        <v>42095</v>
      </c>
      <c r="B31" s="2" t="s">
        <v>43</v>
      </c>
      <c r="C31" s="2" t="s">
        <v>59</v>
      </c>
      <c r="D31" s="2" t="s">
        <v>26</v>
      </c>
      <c r="E31" s="3" t="s">
        <v>14</v>
      </c>
      <c r="F31" s="9">
        <v>750</v>
      </c>
      <c r="G31" s="8">
        <v>800</v>
      </c>
      <c r="H31" s="8">
        <v>750</v>
      </c>
      <c r="I31" s="8">
        <f t="shared" si="0"/>
        <v>0</v>
      </c>
    </row>
    <row r="32" spans="1:9" x14ac:dyDescent="0.25">
      <c r="A32" s="13">
        <v>42192</v>
      </c>
      <c r="B32" s="2" t="s">
        <v>60</v>
      </c>
      <c r="C32" s="2" t="s">
        <v>47</v>
      </c>
      <c r="D32" s="2" t="s">
        <v>26</v>
      </c>
      <c r="E32" s="3" t="s">
        <v>14</v>
      </c>
      <c r="F32" s="9">
        <v>19690</v>
      </c>
      <c r="G32" s="8">
        <v>25000</v>
      </c>
      <c r="H32" s="8">
        <v>19690</v>
      </c>
      <c r="I32" s="8">
        <f t="shared" si="0"/>
        <v>0</v>
      </c>
    </row>
    <row r="33" spans="1:9" ht="27.6" x14ac:dyDescent="0.25">
      <c r="A33" s="17">
        <v>42094</v>
      </c>
      <c r="B33" s="18" t="s">
        <v>61</v>
      </c>
      <c r="C33" s="2" t="s">
        <v>62</v>
      </c>
      <c r="E33" s="3" t="s">
        <v>14</v>
      </c>
      <c r="F33" s="9">
        <f>3645.16+3471</f>
        <v>7116.16</v>
      </c>
      <c r="G33" s="8">
        <v>7500</v>
      </c>
      <c r="H33" s="8">
        <f>3645.16+3471</f>
        <v>7116.16</v>
      </c>
      <c r="I33" s="8">
        <f t="shared" si="0"/>
        <v>0</v>
      </c>
    </row>
    <row r="34" spans="1:9" x14ac:dyDescent="0.25">
      <c r="A34" s="17">
        <v>42521</v>
      </c>
      <c r="B34" s="18" t="s">
        <v>63</v>
      </c>
      <c r="C34" s="2" t="s">
        <v>64</v>
      </c>
      <c r="D34" s="2" t="s">
        <v>26</v>
      </c>
      <c r="E34" s="3" t="s">
        <v>14</v>
      </c>
      <c r="F34" s="9">
        <v>875</v>
      </c>
      <c r="G34" s="8"/>
      <c r="H34" s="8">
        <v>875</v>
      </c>
      <c r="I34" s="8">
        <f t="shared" si="0"/>
        <v>0</v>
      </c>
    </row>
    <row r="35" spans="1:9" x14ac:dyDescent="0.25">
      <c r="A35" s="13">
        <v>42892</v>
      </c>
      <c r="B35" s="2" t="s">
        <v>65</v>
      </c>
      <c r="C35" s="2" t="s">
        <v>66</v>
      </c>
      <c r="D35" s="2" t="s">
        <v>40</v>
      </c>
      <c r="E35" s="3" t="s">
        <v>14</v>
      </c>
      <c r="F35" s="9">
        <v>6033.33</v>
      </c>
      <c r="G35" s="8">
        <v>6033</v>
      </c>
      <c r="H35" s="8">
        <v>6033.33</v>
      </c>
      <c r="I35" s="8">
        <f t="shared" si="0"/>
        <v>0</v>
      </c>
    </row>
    <row r="36" spans="1:9" x14ac:dyDescent="0.25">
      <c r="A36" s="13">
        <v>43249</v>
      </c>
      <c r="B36" s="2" t="s">
        <v>67</v>
      </c>
      <c r="C36" s="2" t="s">
        <v>58</v>
      </c>
      <c r="D36" s="2" t="s">
        <v>26</v>
      </c>
      <c r="E36" s="3" t="s">
        <v>14</v>
      </c>
      <c r="F36" s="9">
        <v>1935</v>
      </c>
      <c r="G36" s="8">
        <v>2000</v>
      </c>
      <c r="H36" s="8">
        <v>1935</v>
      </c>
      <c r="I36" s="8">
        <f t="shared" si="0"/>
        <v>0</v>
      </c>
    </row>
    <row r="37" spans="1:9" x14ac:dyDescent="0.25">
      <c r="A37" s="13">
        <v>43467</v>
      </c>
      <c r="B37" s="2" t="s">
        <v>68</v>
      </c>
      <c r="D37" s="2" t="s">
        <v>69</v>
      </c>
      <c r="E37" s="3" t="s">
        <v>14</v>
      </c>
      <c r="F37" s="9">
        <f>8362.58</f>
        <v>8362.58</v>
      </c>
      <c r="G37" s="8">
        <v>7000</v>
      </c>
      <c r="H37" s="8">
        <f>8362.58</f>
        <v>8362.58</v>
      </c>
      <c r="I37" s="8">
        <f t="shared" si="0"/>
        <v>0</v>
      </c>
    </row>
    <row r="38" spans="1:9" x14ac:dyDescent="0.25">
      <c r="A38" s="13">
        <v>43676</v>
      </c>
      <c r="B38" s="2" t="s">
        <v>70</v>
      </c>
      <c r="E38" s="3" t="s">
        <v>14</v>
      </c>
      <c r="F38" s="9">
        <v>1990.49</v>
      </c>
      <c r="G38" s="8">
        <v>2000</v>
      </c>
      <c r="H38" s="8">
        <f>'[1]Bank payments'!AF55/120*100</f>
        <v>0</v>
      </c>
      <c r="I38" s="14">
        <f t="shared" si="0"/>
        <v>1990.49</v>
      </c>
    </row>
    <row r="39" spans="1:9" x14ac:dyDescent="0.25">
      <c r="A39" s="13">
        <v>43774</v>
      </c>
      <c r="B39" s="2" t="s">
        <v>71</v>
      </c>
      <c r="C39" s="2" t="s">
        <v>72</v>
      </c>
      <c r="E39" s="3" t="s">
        <v>14</v>
      </c>
      <c r="F39" s="9">
        <v>719.07</v>
      </c>
      <c r="G39" s="8">
        <v>750</v>
      </c>
      <c r="H39" s="8">
        <f>'[1]Bank payments'!AF88/120*100</f>
        <v>0</v>
      </c>
      <c r="I39" s="14">
        <f t="shared" si="0"/>
        <v>719.07</v>
      </c>
    </row>
    <row r="40" spans="1:9" x14ac:dyDescent="0.25">
      <c r="A40" s="13">
        <v>44389</v>
      </c>
      <c r="B40" s="2" t="s">
        <v>73</v>
      </c>
      <c r="C40" s="2" t="s">
        <v>74</v>
      </c>
      <c r="D40" s="2" t="s">
        <v>26</v>
      </c>
      <c r="E40" s="3" t="s">
        <v>14</v>
      </c>
      <c r="F40" s="9">
        <v>295.99</v>
      </c>
      <c r="G40" s="8">
        <v>300</v>
      </c>
      <c r="H40" s="8"/>
      <c r="I40" s="14"/>
    </row>
    <row r="41" spans="1:9" x14ac:dyDescent="0.25">
      <c r="A41" s="13">
        <v>44449</v>
      </c>
      <c r="B41" s="2" t="s">
        <v>75</v>
      </c>
      <c r="C41" s="2" t="s">
        <v>76</v>
      </c>
      <c r="D41" s="2" t="s">
        <v>26</v>
      </c>
      <c r="E41" s="3" t="s">
        <v>14</v>
      </c>
      <c r="F41" s="9">
        <v>229</v>
      </c>
      <c r="G41" s="8">
        <v>229</v>
      </c>
      <c r="H41" s="8"/>
      <c r="I41" s="14"/>
    </row>
    <row r="42" spans="1:9" x14ac:dyDescent="0.25">
      <c r="A42" s="13">
        <v>44449</v>
      </c>
      <c r="B42" s="2" t="s">
        <v>77</v>
      </c>
      <c r="C42" s="2" t="s">
        <v>74</v>
      </c>
      <c r="D42" s="2" t="s">
        <v>26</v>
      </c>
      <c r="E42" s="3" t="s">
        <v>14</v>
      </c>
      <c r="F42" s="9">
        <v>579.98</v>
      </c>
      <c r="G42" s="8">
        <v>580</v>
      </c>
      <c r="H42" s="8"/>
      <c r="I42" s="14"/>
    </row>
    <row r="43" spans="1:9" x14ac:dyDescent="0.25">
      <c r="A43" s="13">
        <v>44479</v>
      </c>
      <c r="B43" s="2" t="s">
        <v>78</v>
      </c>
      <c r="C43" s="2" t="s">
        <v>70</v>
      </c>
      <c r="D43" s="2" t="s">
        <v>79</v>
      </c>
      <c r="E43" s="3" t="s">
        <v>14</v>
      </c>
      <c r="F43" s="9">
        <v>1205.17</v>
      </c>
      <c r="G43" s="8">
        <v>1205</v>
      </c>
      <c r="H43" s="8"/>
      <c r="I43" s="14"/>
    </row>
    <row r="44" spans="1:9" x14ac:dyDescent="0.25">
      <c r="A44" s="13">
        <v>44524</v>
      </c>
      <c r="B44" s="2" t="s">
        <v>80</v>
      </c>
      <c r="C44" s="2" t="s">
        <v>70</v>
      </c>
      <c r="D44" s="2" t="s">
        <v>79</v>
      </c>
      <c r="E44" s="3" t="s">
        <v>14</v>
      </c>
      <c r="F44" s="9">
        <v>458.85</v>
      </c>
      <c r="G44" s="8">
        <v>460</v>
      </c>
      <c r="H44" s="8"/>
      <c r="I44" s="14"/>
    </row>
    <row r="45" spans="1:9" x14ac:dyDescent="0.25">
      <c r="A45" s="13">
        <v>44595</v>
      </c>
      <c r="B45" s="2" t="s">
        <v>81</v>
      </c>
      <c r="C45" s="2" t="s">
        <v>82</v>
      </c>
      <c r="D45" s="2" t="s">
        <v>40</v>
      </c>
      <c r="E45" s="3" t="s">
        <v>14</v>
      </c>
      <c r="F45" s="9">
        <v>1630.19</v>
      </c>
      <c r="G45" s="8">
        <v>1630</v>
      </c>
      <c r="H45" s="8"/>
      <c r="I45" s="8"/>
    </row>
    <row r="46" spans="1:9" x14ac:dyDescent="0.25">
      <c r="A46" s="13">
        <v>44595</v>
      </c>
      <c r="B46" s="2" t="s">
        <v>83</v>
      </c>
      <c r="C46" s="2" t="s">
        <v>84</v>
      </c>
      <c r="D46" s="2" t="s">
        <v>79</v>
      </c>
      <c r="E46" s="3" t="s">
        <v>14</v>
      </c>
      <c r="F46" s="9">
        <v>5977</v>
      </c>
      <c r="G46" s="8">
        <v>5980</v>
      </c>
      <c r="H46" s="8"/>
      <c r="I46" s="8"/>
    </row>
    <row r="47" spans="1:9" x14ac:dyDescent="0.25">
      <c r="A47" s="13">
        <v>44725</v>
      </c>
      <c r="B47" s="2" t="s">
        <v>85</v>
      </c>
      <c r="C47" s="2" t="s">
        <v>70</v>
      </c>
      <c r="D47" s="2" t="s">
        <v>79</v>
      </c>
      <c r="E47" s="3" t="s">
        <v>14</v>
      </c>
      <c r="F47" s="9">
        <v>1349.0999999999997</v>
      </c>
      <c r="G47" s="8">
        <v>1350</v>
      </c>
      <c r="H47" s="8"/>
      <c r="I47" s="8"/>
    </row>
    <row r="48" spans="1:9" x14ac:dyDescent="0.25">
      <c r="A48" s="13">
        <v>44750</v>
      </c>
      <c r="B48" s="2" t="s">
        <v>85</v>
      </c>
      <c r="C48" s="2" t="s">
        <v>70</v>
      </c>
      <c r="D48" s="2" t="s">
        <v>79</v>
      </c>
      <c r="E48" s="3" t="s">
        <v>14</v>
      </c>
      <c r="F48" s="9">
        <v>95.15</v>
      </c>
      <c r="G48" s="8">
        <v>100</v>
      </c>
      <c r="H48" s="8"/>
      <c r="I48" s="8"/>
    </row>
    <row r="49" spans="1:10" x14ac:dyDescent="0.25">
      <c r="A49" s="13">
        <v>44725</v>
      </c>
      <c r="B49" s="2" t="s">
        <v>86</v>
      </c>
      <c r="C49" s="2" t="s">
        <v>70</v>
      </c>
      <c r="D49" s="2" t="s">
        <v>79</v>
      </c>
      <c r="E49" s="3" t="s">
        <v>14</v>
      </c>
      <c r="F49" s="9">
        <v>1264.3499999999999</v>
      </c>
      <c r="G49" s="8">
        <v>1265</v>
      </c>
      <c r="H49" s="8"/>
      <c r="I49" s="8"/>
    </row>
    <row r="50" spans="1:10" x14ac:dyDescent="0.25">
      <c r="A50" s="13">
        <v>44750</v>
      </c>
      <c r="B50" s="2" t="s">
        <v>86</v>
      </c>
      <c r="C50" s="2" t="s">
        <v>70</v>
      </c>
      <c r="D50" s="2" t="s">
        <v>79</v>
      </c>
      <c r="E50" s="3" t="s">
        <v>14</v>
      </c>
      <c r="F50" s="9">
        <v>66.55</v>
      </c>
      <c r="G50" s="8">
        <v>70</v>
      </c>
      <c r="H50" s="8"/>
      <c r="I50" s="8"/>
    </row>
    <row r="51" spans="1:10" x14ac:dyDescent="0.25">
      <c r="A51" s="13">
        <v>44687</v>
      </c>
      <c r="B51" s="2" t="s">
        <v>87</v>
      </c>
      <c r="C51" s="2" t="s">
        <v>70</v>
      </c>
      <c r="D51" s="2" t="s">
        <v>79</v>
      </c>
      <c r="E51" s="3" t="s">
        <v>14</v>
      </c>
      <c r="F51" s="9">
        <v>1330.8999999999999</v>
      </c>
      <c r="G51" s="8">
        <v>1350</v>
      </c>
      <c r="H51" s="8"/>
      <c r="I51" s="8"/>
    </row>
    <row r="52" spans="1:10" x14ac:dyDescent="0.25">
      <c r="A52" s="13">
        <v>44736</v>
      </c>
      <c r="B52" s="2" t="s">
        <v>43</v>
      </c>
      <c r="C52" s="2" t="s">
        <v>88</v>
      </c>
      <c r="D52" s="2" t="s">
        <v>89</v>
      </c>
      <c r="E52" s="3" t="s">
        <v>14</v>
      </c>
      <c r="F52" s="9">
        <v>300</v>
      </c>
      <c r="G52" s="8">
        <v>300</v>
      </c>
      <c r="H52" s="8"/>
      <c r="I52" s="8"/>
    </row>
    <row r="53" spans="1:10" x14ac:dyDescent="0.25">
      <c r="A53" s="13">
        <v>45029</v>
      </c>
      <c r="B53" s="2" t="s">
        <v>90</v>
      </c>
      <c r="C53" s="2" t="s">
        <v>91</v>
      </c>
      <c r="E53" s="3" t="s">
        <v>14</v>
      </c>
      <c r="F53" s="9">
        <v>2156.62</v>
      </c>
      <c r="G53" s="8">
        <v>2200</v>
      </c>
      <c r="H53" s="8"/>
      <c r="I53" s="8"/>
    </row>
    <row r="54" spans="1:10" x14ac:dyDescent="0.25">
      <c r="A54" s="13">
        <v>45177</v>
      </c>
      <c r="B54" s="2" t="s">
        <v>92</v>
      </c>
      <c r="C54" s="2" t="s">
        <v>47</v>
      </c>
      <c r="D54" s="2" t="s">
        <v>26</v>
      </c>
      <c r="E54" s="3" t="s">
        <v>14</v>
      </c>
      <c r="F54" s="9">
        <v>814.22</v>
      </c>
      <c r="G54" s="8">
        <v>814.22</v>
      </c>
      <c r="H54" s="8"/>
      <c r="I54" s="8"/>
    </row>
    <row r="55" spans="1:10" x14ac:dyDescent="0.25">
      <c r="A55" s="13">
        <v>45243</v>
      </c>
      <c r="B55" s="2" t="s">
        <v>93</v>
      </c>
      <c r="C55" s="2" t="s">
        <v>94</v>
      </c>
      <c r="D55" s="2" t="s">
        <v>95</v>
      </c>
      <c r="E55" s="3" t="s">
        <v>14</v>
      </c>
      <c r="F55" s="9">
        <v>3525</v>
      </c>
      <c r="G55" s="8">
        <v>3525</v>
      </c>
      <c r="H55" s="8"/>
      <c r="I55" s="8"/>
    </row>
    <row r="56" spans="1:10" x14ac:dyDescent="0.25">
      <c r="A56" s="13">
        <v>45589</v>
      </c>
      <c r="B56" s="2" t="s">
        <v>96</v>
      </c>
      <c r="C56" s="2" t="s">
        <v>97</v>
      </c>
      <c r="D56" s="2" t="s">
        <v>98</v>
      </c>
      <c r="E56" s="3" t="s">
        <v>14</v>
      </c>
      <c r="F56" s="9">
        <v>539.79999999999995</v>
      </c>
      <c r="G56" s="8">
        <v>539.79999999999995</v>
      </c>
      <c r="H56" s="8"/>
      <c r="I56" s="8"/>
    </row>
    <row r="57" spans="1:10" x14ac:dyDescent="0.25">
      <c r="D57" s="5" t="s">
        <v>99</v>
      </c>
      <c r="E57" s="12"/>
      <c r="F57" s="19">
        <f>SUM(F6:F56)</f>
        <v>192035.40999999995</v>
      </c>
      <c r="G57" s="19">
        <f>SUM(G6:G56)</f>
        <v>162821.01999999999</v>
      </c>
      <c r="H57" s="20">
        <f>SUM(H6:H39)</f>
        <v>166258.97999999995</v>
      </c>
      <c r="I57" s="20">
        <f>SUM(I6:I39)</f>
        <v>3958.56</v>
      </c>
      <c r="J57" s="21"/>
    </row>
    <row r="58" spans="1:10" x14ac:dyDescent="0.25">
      <c r="D58" s="5"/>
      <c r="E58" s="12"/>
      <c r="F58" s="9"/>
      <c r="H58" s="8"/>
      <c r="I58" s="8"/>
    </row>
    <row r="59" spans="1:10" x14ac:dyDescent="0.25">
      <c r="A59" s="1" t="s">
        <v>100</v>
      </c>
      <c r="E59" s="12"/>
      <c r="F59" s="9"/>
      <c r="I59" s="8"/>
    </row>
    <row r="60" spans="1:10" x14ac:dyDescent="0.25">
      <c r="A60" s="3" t="s">
        <v>101</v>
      </c>
      <c r="B60" s="2" t="s">
        <v>102</v>
      </c>
      <c r="C60" s="2" t="s">
        <v>11</v>
      </c>
      <c r="D60" s="2" t="s">
        <v>103</v>
      </c>
      <c r="E60" s="12" t="s">
        <v>104</v>
      </c>
      <c r="F60" s="9">
        <v>100</v>
      </c>
      <c r="G60" s="2">
        <v>700</v>
      </c>
      <c r="H60" s="8">
        <v>100</v>
      </c>
      <c r="I60" s="8">
        <f>F60-H60</f>
        <v>0</v>
      </c>
    </row>
    <row r="61" spans="1:10" x14ac:dyDescent="0.25">
      <c r="A61" s="3" t="s">
        <v>11</v>
      </c>
      <c r="B61" s="2" t="s">
        <v>105</v>
      </c>
      <c r="C61" s="2" t="s">
        <v>11</v>
      </c>
      <c r="D61" s="2" t="s">
        <v>106</v>
      </c>
      <c r="E61" s="12" t="s">
        <v>104</v>
      </c>
      <c r="F61" s="9">
        <v>50</v>
      </c>
      <c r="G61" s="2">
        <v>50</v>
      </c>
      <c r="H61" s="8">
        <v>50</v>
      </c>
      <c r="I61" s="8">
        <f t="shared" ref="I61:I67" si="1">F61-H61</f>
        <v>0</v>
      </c>
    </row>
    <row r="62" spans="1:10" x14ac:dyDescent="0.25">
      <c r="A62" s="13">
        <v>35935</v>
      </c>
      <c r="B62" s="2" t="s">
        <v>107</v>
      </c>
      <c r="C62" s="2" t="s">
        <v>108</v>
      </c>
      <c r="D62" s="2" t="s">
        <v>26</v>
      </c>
      <c r="E62" s="3" t="s">
        <v>14</v>
      </c>
      <c r="F62" s="9">
        <v>38.130000000000003</v>
      </c>
      <c r="G62" s="2">
        <v>100</v>
      </c>
      <c r="H62" s="8">
        <v>38.130000000000003</v>
      </c>
      <c r="I62" s="8">
        <f t="shared" si="1"/>
        <v>0</v>
      </c>
    </row>
    <row r="63" spans="1:10" x14ac:dyDescent="0.25">
      <c r="A63" s="13">
        <v>37631</v>
      </c>
      <c r="B63" s="2" t="s">
        <v>102</v>
      </c>
      <c r="C63" s="2" t="s">
        <v>109</v>
      </c>
      <c r="D63" s="2" t="s">
        <v>26</v>
      </c>
      <c r="E63" s="3" t="s">
        <v>14</v>
      </c>
      <c r="F63" s="9">
        <v>135</v>
      </c>
      <c r="G63" s="2">
        <v>700</v>
      </c>
      <c r="H63" s="8">
        <v>135</v>
      </c>
      <c r="I63" s="8">
        <f t="shared" si="1"/>
        <v>0</v>
      </c>
    </row>
    <row r="64" spans="1:10" x14ac:dyDescent="0.25">
      <c r="A64" s="13">
        <v>37631</v>
      </c>
      <c r="B64" s="2" t="s">
        <v>102</v>
      </c>
      <c r="C64" s="2" t="s">
        <v>109</v>
      </c>
      <c r="D64" s="2" t="s">
        <v>103</v>
      </c>
      <c r="E64" s="3" t="s">
        <v>14</v>
      </c>
      <c r="F64" s="9">
        <v>135</v>
      </c>
      <c r="G64" s="2">
        <v>700</v>
      </c>
      <c r="H64" s="8">
        <v>135</v>
      </c>
      <c r="I64" s="8">
        <f t="shared" si="1"/>
        <v>0</v>
      </c>
    </row>
    <row r="65" spans="1:9" x14ac:dyDescent="0.25">
      <c r="A65" s="13">
        <v>42591</v>
      </c>
      <c r="B65" s="2" t="s">
        <v>102</v>
      </c>
      <c r="C65" s="2" t="s">
        <v>110</v>
      </c>
      <c r="D65" s="2" t="s">
        <v>111</v>
      </c>
      <c r="E65" s="3" t="s">
        <v>14</v>
      </c>
      <c r="F65" s="22">
        <v>654</v>
      </c>
      <c r="G65" s="2">
        <v>700</v>
      </c>
      <c r="H65" s="8">
        <v>654</v>
      </c>
      <c r="I65" s="8">
        <f t="shared" si="1"/>
        <v>0</v>
      </c>
    </row>
    <row r="66" spans="1:9" x14ac:dyDescent="0.25">
      <c r="A66" s="13">
        <v>43180</v>
      </c>
      <c r="B66" s="2" t="s">
        <v>102</v>
      </c>
      <c r="C66" s="2" t="s">
        <v>112</v>
      </c>
      <c r="D66" s="2" t="s">
        <v>26</v>
      </c>
      <c r="E66" s="3" t="s">
        <v>113</v>
      </c>
      <c r="F66" s="9">
        <v>494</v>
      </c>
      <c r="G66" s="2">
        <v>900</v>
      </c>
      <c r="H66" s="8">
        <v>494</v>
      </c>
      <c r="I66" s="8">
        <f t="shared" si="1"/>
        <v>0</v>
      </c>
    </row>
    <row r="67" spans="1:9" x14ac:dyDescent="0.25">
      <c r="D67" s="5" t="s">
        <v>99</v>
      </c>
      <c r="F67" s="19">
        <f>SUM(F60:F66)</f>
        <v>1606.13</v>
      </c>
      <c r="G67" s="19">
        <f>SUM(G60:G66)</f>
        <v>3850</v>
      </c>
      <c r="H67" s="20">
        <f>SUM(H60:H66)</f>
        <v>1606.13</v>
      </c>
      <c r="I67" s="8">
        <f t="shared" si="1"/>
        <v>0</v>
      </c>
    </row>
    <row r="68" spans="1:9" x14ac:dyDescent="0.25">
      <c r="H68" s="8"/>
      <c r="I68" s="20"/>
    </row>
    <row r="69" spans="1:9" x14ac:dyDescent="0.25">
      <c r="D69" s="5" t="s">
        <v>114</v>
      </c>
      <c r="F69" s="23">
        <f>SUM(F57+F67)</f>
        <v>193641.53999999995</v>
      </c>
      <c r="G69" s="19">
        <f>SUM(G57+G67)</f>
        <v>166671.01999999999</v>
      </c>
      <c r="H69" s="20">
        <f>SUM(H57+H67)</f>
        <v>167865.10999999996</v>
      </c>
      <c r="I69" s="20">
        <f>SUM(I57+I67)</f>
        <v>3958.56</v>
      </c>
    </row>
    <row r="72" spans="1:9" x14ac:dyDescent="0.25">
      <c r="G72" s="18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Naomi Alecock</dc:creator>
  <cp:lastModifiedBy>Naomi Alecock</cp:lastModifiedBy>
  <dcterms:created xsi:type="dcterms:W3CDTF">2025-06-25T21:09:44Z</dcterms:created>
  <dcterms:modified xsi:type="dcterms:W3CDTF">2025-06-25T21:10:40Z</dcterms:modified>
</cp:coreProperties>
</file>