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May 2026/"/>
    </mc:Choice>
  </mc:AlternateContent>
  <xr:revisionPtr revIDLastSave="2" documentId="8_{9B2AC19B-7DD0-4DA3-88EF-A7B47736FE93}" xr6:coauthVersionLast="47" xr6:coauthVersionMax="47" xr10:uidLastSave="{9D7FA2A0-A79D-40FB-8D7B-65D54D931458}"/>
  <bookViews>
    <workbookView xWindow="-108" yWindow="-108" windowWidth="23256" windowHeight="12456" xr2:uid="{90C61249-99DE-478E-BF07-3E2C4152E012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1" l="1"/>
  <c r="G65" i="1"/>
  <c r="G63" i="1"/>
  <c r="G62" i="1"/>
  <c r="G67" i="1" s="1"/>
  <c r="H51" i="1"/>
  <c r="G50" i="1"/>
  <c r="G49" i="1"/>
  <c r="G48" i="1"/>
  <c r="G47" i="1"/>
  <c r="G45" i="1"/>
  <c r="G42" i="1"/>
  <c r="G41" i="1"/>
  <c r="G40" i="1"/>
  <c r="G39" i="1"/>
  <c r="G37" i="1"/>
  <c r="G36" i="1"/>
  <c r="G35" i="1"/>
  <c r="G31" i="1"/>
  <c r="G29" i="1"/>
  <c r="G27" i="1"/>
  <c r="G26" i="1"/>
  <c r="G25" i="1"/>
  <c r="G24" i="1"/>
  <c r="G23" i="1"/>
  <c r="G21" i="1"/>
  <c r="G20" i="1"/>
  <c r="G19" i="1"/>
  <c r="G18" i="1"/>
  <c r="G17" i="1"/>
  <c r="H13" i="1"/>
  <c r="H53" i="1" s="1"/>
  <c r="H57" i="1" s="1"/>
  <c r="H58" i="1" s="1"/>
  <c r="G56" i="1" s="1"/>
  <c r="G12" i="1"/>
  <c r="G11" i="1"/>
  <c r="G10" i="1"/>
  <c r="G9" i="1"/>
  <c r="G8" i="1"/>
  <c r="G7" i="1"/>
  <c r="G13" i="1" l="1"/>
  <c r="G51" i="1"/>
  <c r="G53" i="1" l="1"/>
  <c r="G57" i="1" s="1"/>
  <c r="G58" i="1" s="1"/>
  <c r="G69" i="1" s="1"/>
</calcChain>
</file>

<file path=xl/sharedStrings.xml><?xml version="1.0" encoding="utf-8"?>
<sst xmlns="http://schemas.openxmlformats.org/spreadsheetml/2006/main" count="66" uniqueCount="64">
  <si>
    <t>Barton Mills Parish Council</t>
  </si>
  <si>
    <t>Statement of Income and Ependiture</t>
  </si>
  <si>
    <t>For the year ended 31st March 2026</t>
  </si>
  <si>
    <t>2025-26</t>
  </si>
  <si>
    <t>2024-25</t>
  </si>
  <si>
    <t>RECEIPTS</t>
  </si>
  <si>
    <t>Precept</t>
  </si>
  <si>
    <t>VAT Reclaim</t>
  </si>
  <si>
    <t>Grants/Donations</t>
  </si>
  <si>
    <t>Allotment rent</t>
  </si>
  <si>
    <t>Interest received</t>
  </si>
  <si>
    <t>Refunds</t>
  </si>
  <si>
    <t>TOTAL RECEIPTS</t>
  </si>
  <si>
    <t>PAYMENTS</t>
  </si>
  <si>
    <t>Admin</t>
  </si>
  <si>
    <t>Clerk’s Salary and mileage</t>
  </si>
  <si>
    <t xml:space="preserve">Clerk expenses, stationery </t>
  </si>
  <si>
    <t>Training</t>
  </si>
  <si>
    <t>Internet and computer costs incl. website and TSHost</t>
  </si>
  <si>
    <t>Audit costs</t>
  </si>
  <si>
    <t>Elections</t>
  </si>
  <si>
    <t>SALC Payroll Service</t>
  </si>
  <si>
    <t>Hall Hire</t>
  </si>
  <si>
    <t>Memberships / Subscriptions</t>
  </si>
  <si>
    <t>Barton Miller</t>
  </si>
  <si>
    <t>Insurance</t>
  </si>
  <si>
    <t>Repairs and maintenance</t>
  </si>
  <si>
    <t>Street Lights - energy  &amp; maint.</t>
  </si>
  <si>
    <t>Street Lights - new assets</t>
  </si>
  <si>
    <t>General play/field maintenance</t>
  </si>
  <si>
    <t>Memorial bench</t>
  </si>
  <si>
    <t>Tree works and planting</t>
  </si>
  <si>
    <t>Bins (renewal)</t>
  </si>
  <si>
    <t>Bins (maintenance)</t>
  </si>
  <si>
    <t>Grass cutting</t>
  </si>
  <si>
    <t>Gardening incl footpaths</t>
  </si>
  <si>
    <t>Other repairs</t>
  </si>
  <si>
    <t>Allotments</t>
  </si>
  <si>
    <t>Remembrance Day</t>
  </si>
  <si>
    <t xml:space="preserve">Donations </t>
  </si>
  <si>
    <t>Defibrillator costs</t>
  </si>
  <si>
    <t>Clock Service</t>
  </si>
  <si>
    <t>Events</t>
  </si>
  <si>
    <t>Bench</t>
  </si>
  <si>
    <t>Neighbourhood Plan</t>
  </si>
  <si>
    <t>Car park works</t>
  </si>
  <si>
    <t>BMFC</t>
  </si>
  <si>
    <t>SID</t>
  </si>
  <si>
    <t>TOTAL PAYMENTS</t>
  </si>
  <si>
    <t>(Deficit)/Surplus</t>
  </si>
  <si>
    <t>BALANCE AT 1 APRIL 2025</t>
  </si>
  <si>
    <t>Surplus/(Deficit) in year</t>
  </si>
  <si>
    <t>BALANCE AT DATE</t>
  </si>
  <si>
    <t>RPRESENTED BY BALANCE AT BANK</t>
  </si>
  <si>
    <t>Treasurer's Account</t>
  </si>
  <si>
    <t xml:space="preserve">Balance as per statement </t>
  </si>
  <si>
    <t>Less unpresented cheques/bankings</t>
  </si>
  <si>
    <t>Savings account</t>
  </si>
  <si>
    <t>The Accounts represent fairly the financial position of the authority as at 31st March 2026 and reflect</t>
  </si>
  <si>
    <t xml:space="preserve"> its receipts and payments during the financial year 2025-2026.</t>
  </si>
  <si>
    <t>Signed:</t>
  </si>
  <si>
    <t>Responsible Financial Officer, Naomi Alecock</t>
  </si>
  <si>
    <t xml:space="preserve">I certify that the accounts were formally approved and adopted at the Council meeting on </t>
  </si>
  <si>
    <t xml:space="preserve">Chairman,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</si>
</sst>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.00"/>
    <numFmt numFmtId="165" formatCode="&quot;£&quot;#,##0.00"/>
  </numFmts>
  <fonts count="10" x14ac:knownFonts="1">
    <font>
      <sz val="11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name val="Arial"/>
      <family val="2"/>
      <charset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10"/>
      <name val="Times New Roman"/>
      <family val="1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3" fillId="0" borderId="0" xfId="1" applyFont="1"/>
    <xf numFmtId="164" fontId="3" fillId="0" borderId="0" xfId="1" applyNumberFormat="1" applyFont="1"/>
    <xf numFmtId="0" fontId="4" fillId="0" borderId="0" xfId="1" applyFont="1"/>
    <xf numFmtId="164" fontId="4" fillId="0" borderId="0" xfId="1" applyNumberFormat="1" applyFont="1"/>
    <xf numFmtId="49" fontId="4" fillId="0" borderId="0" xfId="1" applyNumberFormat="1" applyFont="1" applyAlignment="1">
      <alignment horizontal="center"/>
    </xf>
    <xf numFmtId="164" fontId="5" fillId="0" borderId="0" xfId="1" applyNumberFormat="1" applyFont="1"/>
    <xf numFmtId="0" fontId="6" fillId="0" borderId="0" xfId="1" applyFont="1"/>
    <xf numFmtId="4" fontId="5" fillId="0" borderId="0" xfId="1" applyNumberFormat="1" applyFont="1"/>
    <xf numFmtId="0" fontId="7" fillId="0" borderId="0" xfId="1" applyFont="1"/>
    <xf numFmtId="0" fontId="3" fillId="0" borderId="0" xfId="1" applyFont="1" applyAlignment="1">
      <alignment horizontal="left"/>
    </xf>
    <xf numFmtId="0" fontId="8" fillId="0" borderId="0" xfId="1" applyFont="1"/>
    <xf numFmtId="164" fontId="3" fillId="0" borderId="1" xfId="1" applyNumberFormat="1" applyFont="1" applyBorder="1"/>
    <xf numFmtId="4" fontId="3" fillId="0" borderId="0" xfId="1" applyNumberFormat="1" applyFont="1"/>
    <xf numFmtId="0" fontId="5" fillId="0" borderId="0" xfId="1" applyFont="1"/>
    <xf numFmtId="0" fontId="9" fillId="0" borderId="0" xfId="1" applyFont="1"/>
    <xf numFmtId="164" fontId="5" fillId="0" borderId="2" xfId="1" applyNumberFormat="1" applyFont="1" applyBorder="1"/>
    <xf numFmtId="165" fontId="5" fillId="0" borderId="2" xfId="1" applyNumberFormat="1" applyFont="1" applyBorder="1"/>
  </cellXfs>
  <cellStyles count="2">
    <cellStyle name="Excel Built-in Normal" xfId="1" xr:uid="{EFF541D4-146C-43AA-88E4-A0BD1783F6C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F531F8AAD4A14BE9/Barton%20Mills%20PC/Finance/2025-26/2025-26%20cashbook%20accounts.xlsx" TargetMode="External"/><Relationship Id="rId2" Type="http://schemas.openxmlformats.org/officeDocument/2006/relationships/externalLinkPath" Target="https://d.docs.live.net/F531F8AAD4A14BE9/Barton%20Mills%20PC/Finance/2025-26/2025-26%20cashbook%20accounts.xlsx" TargetMode="External"/><Relationship Id="rId1" Type="http://schemas.openxmlformats.org/officeDocument/2006/relationships/externalLinkPath" Target="/F531F8AAD4A14BE9/Barton%20Mills%20PC/Finance/2025-26/2025-26%20cashbook%20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ro"/>
      <sheetName val="Accounts Summary"/>
      <sheetName val="Deposit Account"/>
      <sheetName val="Bank Rec"/>
      <sheetName val="Bank receipts"/>
      <sheetName val="Bank payments"/>
      <sheetName val="FA Schedule"/>
      <sheetName val="Amended Budget"/>
      <sheetName val="Expenditure to date"/>
    </sheetNames>
    <sheetDataSet>
      <sheetData sheetId="0"/>
      <sheetData sheetId="1"/>
      <sheetData sheetId="2">
        <row r="35">
          <cell r="D35">
            <v>500</v>
          </cell>
        </row>
        <row r="36">
          <cell r="D36">
            <v>2000</v>
          </cell>
        </row>
        <row r="37">
          <cell r="D37">
            <v>400</v>
          </cell>
        </row>
        <row r="40">
          <cell r="D40">
            <v>31250</v>
          </cell>
        </row>
        <row r="43">
          <cell r="D43">
            <v>23.07</v>
          </cell>
        </row>
        <row r="44">
          <cell r="D44">
            <v>26.02</v>
          </cell>
        </row>
        <row r="45">
          <cell r="D45">
            <v>31.45</v>
          </cell>
        </row>
        <row r="46">
          <cell r="D46">
            <v>26.47</v>
          </cell>
        </row>
        <row r="47">
          <cell r="D47">
            <v>27.54</v>
          </cell>
        </row>
        <row r="48">
          <cell r="D48">
            <v>23.18</v>
          </cell>
        </row>
        <row r="49">
          <cell r="D49">
            <v>19.940000000000001</v>
          </cell>
        </row>
        <row r="50">
          <cell r="D50">
            <v>20.440000000000001</v>
          </cell>
        </row>
        <row r="51">
          <cell r="D51">
            <v>16.45</v>
          </cell>
        </row>
        <row r="52">
          <cell r="D52">
            <v>16.98</v>
          </cell>
        </row>
        <row r="53">
          <cell r="D53">
            <v>15.26</v>
          </cell>
        </row>
        <row r="54">
          <cell r="D54">
            <v>10.71</v>
          </cell>
        </row>
        <row r="56">
          <cell r="E56">
            <v>26930.36</v>
          </cell>
        </row>
      </sheetData>
      <sheetData sheetId="3">
        <row r="19">
          <cell r="E19">
            <v>462.38</v>
          </cell>
        </row>
        <row r="21">
          <cell r="E21"/>
        </row>
      </sheetData>
      <sheetData sheetId="4">
        <row r="21">
          <cell r="I21">
            <v>14.49</v>
          </cell>
        </row>
        <row r="25">
          <cell r="I25">
            <v>150</v>
          </cell>
        </row>
        <row r="28">
          <cell r="I28">
            <v>130</v>
          </cell>
        </row>
        <row r="36">
          <cell r="F36">
            <v>0</v>
          </cell>
          <cell r="G36">
            <v>10797.93</v>
          </cell>
        </row>
      </sheetData>
      <sheetData sheetId="5">
        <row r="159">
          <cell r="H159">
            <v>5141.2200000000012</v>
          </cell>
          <cell r="I159">
            <v>0</v>
          </cell>
          <cell r="J159">
            <v>459.27000000000004</v>
          </cell>
          <cell r="K159">
            <v>316.8</v>
          </cell>
          <cell r="L159">
            <v>108</v>
          </cell>
          <cell r="M159">
            <v>333</v>
          </cell>
          <cell r="N159">
            <v>447.68000000000006</v>
          </cell>
          <cell r="O159">
            <v>321.5</v>
          </cell>
          <cell r="P159">
            <v>443.19</v>
          </cell>
          <cell r="Q159">
            <v>1421.5</v>
          </cell>
          <cell r="R159">
            <v>659.84</v>
          </cell>
          <cell r="S159">
            <v>4086</v>
          </cell>
          <cell r="T159">
            <v>555</v>
          </cell>
          <cell r="U159">
            <v>225</v>
          </cell>
          <cell r="W159">
            <v>565.00999999999988</v>
          </cell>
          <cell r="Y159">
            <v>0</v>
          </cell>
          <cell r="Z159">
            <v>14252.33</v>
          </cell>
          <cell r="AA159">
            <v>2736.5600000000013</v>
          </cell>
          <cell r="AB159">
            <v>0</v>
          </cell>
          <cell r="AC159">
            <v>157</v>
          </cell>
          <cell r="AD159">
            <v>130</v>
          </cell>
          <cell r="AE159">
            <v>11924.4</v>
          </cell>
          <cell r="AF159">
            <v>203.94</v>
          </cell>
          <cell r="AG159">
            <v>15</v>
          </cell>
          <cell r="AI159">
            <v>1000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D456-3D1D-48E9-A9DF-36371936A583}">
  <dimension ref="A1:H81"/>
  <sheetViews>
    <sheetView tabSelected="1" topLeftCell="A53" workbookViewId="0">
      <selection activeCell="Q20" sqref="Q20"/>
    </sheetView>
  </sheetViews>
  <sheetFormatPr defaultRowHeight="13.2" x14ac:dyDescent="0.25"/>
  <cols>
    <col min="1" max="1" width="8.88671875" style="2"/>
    <col min="2" max="2" width="3.44140625" style="2" customWidth="1"/>
    <col min="3" max="3" width="12.88671875" style="3" customWidth="1"/>
    <col min="4" max="4" width="6.33203125" style="3" customWidth="1"/>
    <col min="5" max="5" width="5" style="3" customWidth="1"/>
    <col min="6" max="6" width="24.88671875" style="2" customWidth="1"/>
    <col min="7" max="7" width="12.6640625" style="3" customWidth="1"/>
    <col min="8" max="8" width="12.109375" style="3" customWidth="1"/>
    <col min="9" max="236" width="8.88671875" style="2"/>
    <col min="237" max="237" width="11.33203125" style="2" customWidth="1"/>
    <col min="238" max="238" width="12.88671875" style="2" customWidth="1"/>
    <col min="239" max="239" width="12" style="2" customWidth="1"/>
    <col min="240" max="240" width="5" style="2" customWidth="1"/>
    <col min="241" max="241" width="24.33203125" style="2" customWidth="1"/>
    <col min="242" max="242" width="12.6640625" style="2" customWidth="1"/>
    <col min="243" max="243" width="12.109375" style="2" customWidth="1"/>
    <col min="244" max="244" width="12.33203125" style="2" customWidth="1"/>
    <col min="245" max="492" width="8.88671875" style="2"/>
    <col min="493" max="493" width="11.33203125" style="2" customWidth="1"/>
    <col min="494" max="494" width="12.88671875" style="2" customWidth="1"/>
    <col min="495" max="495" width="12" style="2" customWidth="1"/>
    <col min="496" max="496" width="5" style="2" customWidth="1"/>
    <col min="497" max="497" width="24.33203125" style="2" customWidth="1"/>
    <col min="498" max="498" width="12.6640625" style="2" customWidth="1"/>
    <col min="499" max="499" width="12.109375" style="2" customWidth="1"/>
    <col min="500" max="500" width="12.33203125" style="2" customWidth="1"/>
    <col min="501" max="748" width="8.88671875" style="2"/>
    <col min="749" max="749" width="11.33203125" style="2" customWidth="1"/>
    <col min="750" max="750" width="12.88671875" style="2" customWidth="1"/>
    <col min="751" max="751" width="12" style="2" customWidth="1"/>
    <col min="752" max="752" width="5" style="2" customWidth="1"/>
    <col min="753" max="753" width="24.33203125" style="2" customWidth="1"/>
    <col min="754" max="754" width="12.6640625" style="2" customWidth="1"/>
    <col min="755" max="755" width="12.109375" style="2" customWidth="1"/>
    <col min="756" max="756" width="12.33203125" style="2" customWidth="1"/>
    <col min="757" max="1004" width="8.88671875" style="2"/>
    <col min="1005" max="1005" width="11.33203125" style="2" customWidth="1"/>
    <col min="1006" max="1006" width="12.88671875" style="2" customWidth="1"/>
    <col min="1007" max="1007" width="12" style="2" customWidth="1"/>
    <col min="1008" max="1008" width="5" style="2" customWidth="1"/>
    <col min="1009" max="1009" width="24.33203125" style="2" customWidth="1"/>
    <col min="1010" max="1010" width="12.6640625" style="2" customWidth="1"/>
    <col min="1011" max="1011" width="12.109375" style="2" customWidth="1"/>
    <col min="1012" max="1012" width="12.33203125" style="2" customWidth="1"/>
    <col min="1013" max="1260" width="8.88671875" style="2"/>
    <col min="1261" max="1261" width="11.33203125" style="2" customWidth="1"/>
    <col min="1262" max="1262" width="12.88671875" style="2" customWidth="1"/>
    <col min="1263" max="1263" width="12" style="2" customWidth="1"/>
    <col min="1264" max="1264" width="5" style="2" customWidth="1"/>
    <col min="1265" max="1265" width="24.33203125" style="2" customWidth="1"/>
    <col min="1266" max="1266" width="12.6640625" style="2" customWidth="1"/>
    <col min="1267" max="1267" width="12.109375" style="2" customWidth="1"/>
    <col min="1268" max="1268" width="12.33203125" style="2" customWidth="1"/>
    <col min="1269" max="1516" width="8.88671875" style="2"/>
    <col min="1517" max="1517" width="11.33203125" style="2" customWidth="1"/>
    <col min="1518" max="1518" width="12.88671875" style="2" customWidth="1"/>
    <col min="1519" max="1519" width="12" style="2" customWidth="1"/>
    <col min="1520" max="1520" width="5" style="2" customWidth="1"/>
    <col min="1521" max="1521" width="24.33203125" style="2" customWidth="1"/>
    <col min="1522" max="1522" width="12.6640625" style="2" customWidth="1"/>
    <col min="1523" max="1523" width="12.109375" style="2" customWidth="1"/>
    <col min="1524" max="1524" width="12.33203125" style="2" customWidth="1"/>
    <col min="1525" max="1772" width="8.88671875" style="2"/>
    <col min="1773" max="1773" width="11.33203125" style="2" customWidth="1"/>
    <col min="1774" max="1774" width="12.88671875" style="2" customWidth="1"/>
    <col min="1775" max="1775" width="12" style="2" customWidth="1"/>
    <col min="1776" max="1776" width="5" style="2" customWidth="1"/>
    <col min="1777" max="1777" width="24.33203125" style="2" customWidth="1"/>
    <col min="1778" max="1778" width="12.6640625" style="2" customWidth="1"/>
    <col min="1779" max="1779" width="12.109375" style="2" customWidth="1"/>
    <col min="1780" max="1780" width="12.33203125" style="2" customWidth="1"/>
    <col min="1781" max="2028" width="8.88671875" style="2"/>
    <col min="2029" max="2029" width="11.33203125" style="2" customWidth="1"/>
    <col min="2030" max="2030" width="12.88671875" style="2" customWidth="1"/>
    <col min="2031" max="2031" width="12" style="2" customWidth="1"/>
    <col min="2032" max="2032" width="5" style="2" customWidth="1"/>
    <col min="2033" max="2033" width="24.33203125" style="2" customWidth="1"/>
    <col min="2034" max="2034" width="12.6640625" style="2" customWidth="1"/>
    <col min="2035" max="2035" width="12.109375" style="2" customWidth="1"/>
    <col min="2036" max="2036" width="12.33203125" style="2" customWidth="1"/>
    <col min="2037" max="2284" width="8.88671875" style="2"/>
    <col min="2285" max="2285" width="11.33203125" style="2" customWidth="1"/>
    <col min="2286" max="2286" width="12.88671875" style="2" customWidth="1"/>
    <col min="2287" max="2287" width="12" style="2" customWidth="1"/>
    <col min="2288" max="2288" width="5" style="2" customWidth="1"/>
    <col min="2289" max="2289" width="24.33203125" style="2" customWidth="1"/>
    <col min="2290" max="2290" width="12.6640625" style="2" customWidth="1"/>
    <col min="2291" max="2291" width="12.109375" style="2" customWidth="1"/>
    <col min="2292" max="2292" width="12.33203125" style="2" customWidth="1"/>
    <col min="2293" max="2540" width="8.88671875" style="2"/>
    <col min="2541" max="2541" width="11.33203125" style="2" customWidth="1"/>
    <col min="2542" max="2542" width="12.88671875" style="2" customWidth="1"/>
    <col min="2543" max="2543" width="12" style="2" customWidth="1"/>
    <col min="2544" max="2544" width="5" style="2" customWidth="1"/>
    <col min="2545" max="2545" width="24.33203125" style="2" customWidth="1"/>
    <col min="2546" max="2546" width="12.6640625" style="2" customWidth="1"/>
    <col min="2547" max="2547" width="12.109375" style="2" customWidth="1"/>
    <col min="2548" max="2548" width="12.33203125" style="2" customWidth="1"/>
    <col min="2549" max="2796" width="8.88671875" style="2"/>
    <col min="2797" max="2797" width="11.33203125" style="2" customWidth="1"/>
    <col min="2798" max="2798" width="12.88671875" style="2" customWidth="1"/>
    <col min="2799" max="2799" width="12" style="2" customWidth="1"/>
    <col min="2800" max="2800" width="5" style="2" customWidth="1"/>
    <col min="2801" max="2801" width="24.33203125" style="2" customWidth="1"/>
    <col min="2802" max="2802" width="12.6640625" style="2" customWidth="1"/>
    <col min="2803" max="2803" width="12.109375" style="2" customWidth="1"/>
    <col min="2804" max="2804" width="12.33203125" style="2" customWidth="1"/>
    <col min="2805" max="3052" width="8.88671875" style="2"/>
    <col min="3053" max="3053" width="11.33203125" style="2" customWidth="1"/>
    <col min="3054" max="3054" width="12.88671875" style="2" customWidth="1"/>
    <col min="3055" max="3055" width="12" style="2" customWidth="1"/>
    <col min="3056" max="3056" width="5" style="2" customWidth="1"/>
    <col min="3057" max="3057" width="24.33203125" style="2" customWidth="1"/>
    <col min="3058" max="3058" width="12.6640625" style="2" customWidth="1"/>
    <col min="3059" max="3059" width="12.109375" style="2" customWidth="1"/>
    <col min="3060" max="3060" width="12.33203125" style="2" customWidth="1"/>
    <col min="3061" max="3308" width="8.88671875" style="2"/>
    <col min="3309" max="3309" width="11.33203125" style="2" customWidth="1"/>
    <col min="3310" max="3310" width="12.88671875" style="2" customWidth="1"/>
    <col min="3311" max="3311" width="12" style="2" customWidth="1"/>
    <col min="3312" max="3312" width="5" style="2" customWidth="1"/>
    <col min="3313" max="3313" width="24.33203125" style="2" customWidth="1"/>
    <col min="3314" max="3314" width="12.6640625" style="2" customWidth="1"/>
    <col min="3315" max="3315" width="12.109375" style="2" customWidth="1"/>
    <col min="3316" max="3316" width="12.33203125" style="2" customWidth="1"/>
    <col min="3317" max="3564" width="8.88671875" style="2"/>
    <col min="3565" max="3565" width="11.33203125" style="2" customWidth="1"/>
    <col min="3566" max="3566" width="12.88671875" style="2" customWidth="1"/>
    <col min="3567" max="3567" width="12" style="2" customWidth="1"/>
    <col min="3568" max="3568" width="5" style="2" customWidth="1"/>
    <col min="3569" max="3569" width="24.33203125" style="2" customWidth="1"/>
    <col min="3570" max="3570" width="12.6640625" style="2" customWidth="1"/>
    <col min="3571" max="3571" width="12.109375" style="2" customWidth="1"/>
    <col min="3572" max="3572" width="12.33203125" style="2" customWidth="1"/>
    <col min="3573" max="3820" width="8.88671875" style="2"/>
    <col min="3821" max="3821" width="11.33203125" style="2" customWidth="1"/>
    <col min="3822" max="3822" width="12.88671875" style="2" customWidth="1"/>
    <col min="3823" max="3823" width="12" style="2" customWidth="1"/>
    <col min="3824" max="3824" width="5" style="2" customWidth="1"/>
    <col min="3825" max="3825" width="24.33203125" style="2" customWidth="1"/>
    <col min="3826" max="3826" width="12.6640625" style="2" customWidth="1"/>
    <col min="3827" max="3827" width="12.109375" style="2" customWidth="1"/>
    <col min="3828" max="3828" width="12.33203125" style="2" customWidth="1"/>
    <col min="3829" max="4076" width="8.88671875" style="2"/>
    <col min="4077" max="4077" width="11.33203125" style="2" customWidth="1"/>
    <col min="4078" max="4078" width="12.88671875" style="2" customWidth="1"/>
    <col min="4079" max="4079" width="12" style="2" customWidth="1"/>
    <col min="4080" max="4080" width="5" style="2" customWidth="1"/>
    <col min="4081" max="4081" width="24.33203125" style="2" customWidth="1"/>
    <col min="4082" max="4082" width="12.6640625" style="2" customWidth="1"/>
    <col min="4083" max="4083" width="12.109375" style="2" customWidth="1"/>
    <col min="4084" max="4084" width="12.33203125" style="2" customWidth="1"/>
    <col min="4085" max="4332" width="8.88671875" style="2"/>
    <col min="4333" max="4333" width="11.33203125" style="2" customWidth="1"/>
    <col min="4334" max="4334" width="12.88671875" style="2" customWidth="1"/>
    <col min="4335" max="4335" width="12" style="2" customWidth="1"/>
    <col min="4336" max="4336" width="5" style="2" customWidth="1"/>
    <col min="4337" max="4337" width="24.33203125" style="2" customWidth="1"/>
    <col min="4338" max="4338" width="12.6640625" style="2" customWidth="1"/>
    <col min="4339" max="4339" width="12.109375" style="2" customWidth="1"/>
    <col min="4340" max="4340" width="12.33203125" style="2" customWidth="1"/>
    <col min="4341" max="4588" width="8.88671875" style="2"/>
    <col min="4589" max="4589" width="11.33203125" style="2" customWidth="1"/>
    <col min="4590" max="4590" width="12.88671875" style="2" customWidth="1"/>
    <col min="4591" max="4591" width="12" style="2" customWidth="1"/>
    <col min="4592" max="4592" width="5" style="2" customWidth="1"/>
    <col min="4593" max="4593" width="24.33203125" style="2" customWidth="1"/>
    <col min="4594" max="4594" width="12.6640625" style="2" customWidth="1"/>
    <col min="4595" max="4595" width="12.109375" style="2" customWidth="1"/>
    <col min="4596" max="4596" width="12.33203125" style="2" customWidth="1"/>
    <col min="4597" max="4844" width="8.88671875" style="2"/>
    <col min="4845" max="4845" width="11.33203125" style="2" customWidth="1"/>
    <col min="4846" max="4846" width="12.88671875" style="2" customWidth="1"/>
    <col min="4847" max="4847" width="12" style="2" customWidth="1"/>
    <col min="4848" max="4848" width="5" style="2" customWidth="1"/>
    <col min="4849" max="4849" width="24.33203125" style="2" customWidth="1"/>
    <col min="4850" max="4850" width="12.6640625" style="2" customWidth="1"/>
    <col min="4851" max="4851" width="12.109375" style="2" customWidth="1"/>
    <col min="4852" max="4852" width="12.33203125" style="2" customWidth="1"/>
    <col min="4853" max="5100" width="8.88671875" style="2"/>
    <col min="5101" max="5101" width="11.33203125" style="2" customWidth="1"/>
    <col min="5102" max="5102" width="12.88671875" style="2" customWidth="1"/>
    <col min="5103" max="5103" width="12" style="2" customWidth="1"/>
    <col min="5104" max="5104" width="5" style="2" customWidth="1"/>
    <col min="5105" max="5105" width="24.33203125" style="2" customWidth="1"/>
    <col min="5106" max="5106" width="12.6640625" style="2" customWidth="1"/>
    <col min="5107" max="5107" width="12.109375" style="2" customWidth="1"/>
    <col min="5108" max="5108" width="12.33203125" style="2" customWidth="1"/>
    <col min="5109" max="5356" width="8.88671875" style="2"/>
    <col min="5357" max="5357" width="11.33203125" style="2" customWidth="1"/>
    <col min="5358" max="5358" width="12.88671875" style="2" customWidth="1"/>
    <col min="5359" max="5359" width="12" style="2" customWidth="1"/>
    <col min="5360" max="5360" width="5" style="2" customWidth="1"/>
    <col min="5361" max="5361" width="24.33203125" style="2" customWidth="1"/>
    <col min="5362" max="5362" width="12.6640625" style="2" customWidth="1"/>
    <col min="5363" max="5363" width="12.109375" style="2" customWidth="1"/>
    <col min="5364" max="5364" width="12.33203125" style="2" customWidth="1"/>
    <col min="5365" max="5612" width="8.88671875" style="2"/>
    <col min="5613" max="5613" width="11.33203125" style="2" customWidth="1"/>
    <col min="5614" max="5614" width="12.88671875" style="2" customWidth="1"/>
    <col min="5615" max="5615" width="12" style="2" customWidth="1"/>
    <col min="5616" max="5616" width="5" style="2" customWidth="1"/>
    <col min="5617" max="5617" width="24.33203125" style="2" customWidth="1"/>
    <col min="5618" max="5618" width="12.6640625" style="2" customWidth="1"/>
    <col min="5619" max="5619" width="12.109375" style="2" customWidth="1"/>
    <col min="5620" max="5620" width="12.33203125" style="2" customWidth="1"/>
    <col min="5621" max="5868" width="8.88671875" style="2"/>
    <col min="5869" max="5869" width="11.33203125" style="2" customWidth="1"/>
    <col min="5870" max="5870" width="12.88671875" style="2" customWidth="1"/>
    <col min="5871" max="5871" width="12" style="2" customWidth="1"/>
    <col min="5872" max="5872" width="5" style="2" customWidth="1"/>
    <col min="5873" max="5873" width="24.33203125" style="2" customWidth="1"/>
    <col min="5874" max="5874" width="12.6640625" style="2" customWidth="1"/>
    <col min="5875" max="5875" width="12.109375" style="2" customWidth="1"/>
    <col min="5876" max="5876" width="12.33203125" style="2" customWidth="1"/>
    <col min="5877" max="6124" width="8.88671875" style="2"/>
    <col min="6125" max="6125" width="11.33203125" style="2" customWidth="1"/>
    <col min="6126" max="6126" width="12.88671875" style="2" customWidth="1"/>
    <col min="6127" max="6127" width="12" style="2" customWidth="1"/>
    <col min="6128" max="6128" width="5" style="2" customWidth="1"/>
    <col min="6129" max="6129" width="24.33203125" style="2" customWidth="1"/>
    <col min="6130" max="6130" width="12.6640625" style="2" customWidth="1"/>
    <col min="6131" max="6131" width="12.109375" style="2" customWidth="1"/>
    <col min="6132" max="6132" width="12.33203125" style="2" customWidth="1"/>
    <col min="6133" max="6380" width="8.88671875" style="2"/>
    <col min="6381" max="6381" width="11.33203125" style="2" customWidth="1"/>
    <col min="6382" max="6382" width="12.88671875" style="2" customWidth="1"/>
    <col min="6383" max="6383" width="12" style="2" customWidth="1"/>
    <col min="6384" max="6384" width="5" style="2" customWidth="1"/>
    <col min="6385" max="6385" width="24.33203125" style="2" customWidth="1"/>
    <col min="6386" max="6386" width="12.6640625" style="2" customWidth="1"/>
    <col min="6387" max="6387" width="12.109375" style="2" customWidth="1"/>
    <col min="6388" max="6388" width="12.33203125" style="2" customWidth="1"/>
    <col min="6389" max="6636" width="8.88671875" style="2"/>
    <col min="6637" max="6637" width="11.33203125" style="2" customWidth="1"/>
    <col min="6638" max="6638" width="12.88671875" style="2" customWidth="1"/>
    <col min="6639" max="6639" width="12" style="2" customWidth="1"/>
    <col min="6640" max="6640" width="5" style="2" customWidth="1"/>
    <col min="6641" max="6641" width="24.33203125" style="2" customWidth="1"/>
    <col min="6642" max="6642" width="12.6640625" style="2" customWidth="1"/>
    <col min="6643" max="6643" width="12.109375" style="2" customWidth="1"/>
    <col min="6644" max="6644" width="12.33203125" style="2" customWidth="1"/>
    <col min="6645" max="6892" width="8.88671875" style="2"/>
    <col min="6893" max="6893" width="11.33203125" style="2" customWidth="1"/>
    <col min="6894" max="6894" width="12.88671875" style="2" customWidth="1"/>
    <col min="6895" max="6895" width="12" style="2" customWidth="1"/>
    <col min="6896" max="6896" width="5" style="2" customWidth="1"/>
    <col min="6897" max="6897" width="24.33203125" style="2" customWidth="1"/>
    <col min="6898" max="6898" width="12.6640625" style="2" customWidth="1"/>
    <col min="6899" max="6899" width="12.109375" style="2" customWidth="1"/>
    <col min="6900" max="6900" width="12.33203125" style="2" customWidth="1"/>
    <col min="6901" max="7148" width="8.88671875" style="2"/>
    <col min="7149" max="7149" width="11.33203125" style="2" customWidth="1"/>
    <col min="7150" max="7150" width="12.88671875" style="2" customWidth="1"/>
    <col min="7151" max="7151" width="12" style="2" customWidth="1"/>
    <col min="7152" max="7152" width="5" style="2" customWidth="1"/>
    <col min="7153" max="7153" width="24.33203125" style="2" customWidth="1"/>
    <col min="7154" max="7154" width="12.6640625" style="2" customWidth="1"/>
    <col min="7155" max="7155" width="12.109375" style="2" customWidth="1"/>
    <col min="7156" max="7156" width="12.33203125" style="2" customWidth="1"/>
    <col min="7157" max="7404" width="8.88671875" style="2"/>
    <col min="7405" max="7405" width="11.33203125" style="2" customWidth="1"/>
    <col min="7406" max="7406" width="12.88671875" style="2" customWidth="1"/>
    <col min="7407" max="7407" width="12" style="2" customWidth="1"/>
    <col min="7408" max="7408" width="5" style="2" customWidth="1"/>
    <col min="7409" max="7409" width="24.33203125" style="2" customWidth="1"/>
    <col min="7410" max="7410" width="12.6640625" style="2" customWidth="1"/>
    <col min="7411" max="7411" width="12.109375" style="2" customWidth="1"/>
    <col min="7412" max="7412" width="12.33203125" style="2" customWidth="1"/>
    <col min="7413" max="7660" width="8.88671875" style="2"/>
    <col min="7661" max="7661" width="11.33203125" style="2" customWidth="1"/>
    <col min="7662" max="7662" width="12.88671875" style="2" customWidth="1"/>
    <col min="7663" max="7663" width="12" style="2" customWidth="1"/>
    <col min="7664" max="7664" width="5" style="2" customWidth="1"/>
    <col min="7665" max="7665" width="24.33203125" style="2" customWidth="1"/>
    <col min="7666" max="7666" width="12.6640625" style="2" customWidth="1"/>
    <col min="7667" max="7667" width="12.109375" style="2" customWidth="1"/>
    <col min="7668" max="7668" width="12.33203125" style="2" customWidth="1"/>
    <col min="7669" max="7916" width="8.88671875" style="2"/>
    <col min="7917" max="7917" width="11.33203125" style="2" customWidth="1"/>
    <col min="7918" max="7918" width="12.88671875" style="2" customWidth="1"/>
    <col min="7919" max="7919" width="12" style="2" customWidth="1"/>
    <col min="7920" max="7920" width="5" style="2" customWidth="1"/>
    <col min="7921" max="7921" width="24.33203125" style="2" customWidth="1"/>
    <col min="7922" max="7922" width="12.6640625" style="2" customWidth="1"/>
    <col min="7923" max="7923" width="12.109375" style="2" customWidth="1"/>
    <col min="7924" max="7924" width="12.33203125" style="2" customWidth="1"/>
    <col min="7925" max="8172" width="8.88671875" style="2"/>
    <col min="8173" max="8173" width="11.33203125" style="2" customWidth="1"/>
    <col min="8174" max="8174" width="12.88671875" style="2" customWidth="1"/>
    <col min="8175" max="8175" width="12" style="2" customWidth="1"/>
    <col min="8176" max="8176" width="5" style="2" customWidth="1"/>
    <col min="8177" max="8177" width="24.33203125" style="2" customWidth="1"/>
    <col min="8178" max="8178" width="12.6640625" style="2" customWidth="1"/>
    <col min="8179" max="8179" width="12.109375" style="2" customWidth="1"/>
    <col min="8180" max="8180" width="12.33203125" style="2" customWidth="1"/>
    <col min="8181" max="8428" width="8.88671875" style="2"/>
    <col min="8429" max="8429" width="11.33203125" style="2" customWidth="1"/>
    <col min="8430" max="8430" width="12.88671875" style="2" customWidth="1"/>
    <col min="8431" max="8431" width="12" style="2" customWidth="1"/>
    <col min="8432" max="8432" width="5" style="2" customWidth="1"/>
    <col min="8433" max="8433" width="24.33203125" style="2" customWidth="1"/>
    <col min="8434" max="8434" width="12.6640625" style="2" customWidth="1"/>
    <col min="8435" max="8435" width="12.109375" style="2" customWidth="1"/>
    <col min="8436" max="8436" width="12.33203125" style="2" customWidth="1"/>
    <col min="8437" max="8684" width="8.88671875" style="2"/>
    <col min="8685" max="8685" width="11.33203125" style="2" customWidth="1"/>
    <col min="8686" max="8686" width="12.88671875" style="2" customWidth="1"/>
    <col min="8687" max="8687" width="12" style="2" customWidth="1"/>
    <col min="8688" max="8688" width="5" style="2" customWidth="1"/>
    <col min="8689" max="8689" width="24.33203125" style="2" customWidth="1"/>
    <col min="8690" max="8690" width="12.6640625" style="2" customWidth="1"/>
    <col min="8691" max="8691" width="12.109375" style="2" customWidth="1"/>
    <col min="8692" max="8692" width="12.33203125" style="2" customWidth="1"/>
    <col min="8693" max="8940" width="8.88671875" style="2"/>
    <col min="8941" max="8941" width="11.33203125" style="2" customWidth="1"/>
    <col min="8942" max="8942" width="12.88671875" style="2" customWidth="1"/>
    <col min="8943" max="8943" width="12" style="2" customWidth="1"/>
    <col min="8944" max="8944" width="5" style="2" customWidth="1"/>
    <col min="8945" max="8945" width="24.33203125" style="2" customWidth="1"/>
    <col min="8946" max="8946" width="12.6640625" style="2" customWidth="1"/>
    <col min="8947" max="8947" width="12.109375" style="2" customWidth="1"/>
    <col min="8948" max="8948" width="12.33203125" style="2" customWidth="1"/>
    <col min="8949" max="9196" width="8.88671875" style="2"/>
    <col min="9197" max="9197" width="11.33203125" style="2" customWidth="1"/>
    <col min="9198" max="9198" width="12.88671875" style="2" customWidth="1"/>
    <col min="9199" max="9199" width="12" style="2" customWidth="1"/>
    <col min="9200" max="9200" width="5" style="2" customWidth="1"/>
    <col min="9201" max="9201" width="24.33203125" style="2" customWidth="1"/>
    <col min="9202" max="9202" width="12.6640625" style="2" customWidth="1"/>
    <col min="9203" max="9203" width="12.109375" style="2" customWidth="1"/>
    <col min="9204" max="9204" width="12.33203125" style="2" customWidth="1"/>
    <col min="9205" max="9452" width="8.88671875" style="2"/>
    <col min="9453" max="9453" width="11.33203125" style="2" customWidth="1"/>
    <col min="9454" max="9454" width="12.88671875" style="2" customWidth="1"/>
    <col min="9455" max="9455" width="12" style="2" customWidth="1"/>
    <col min="9456" max="9456" width="5" style="2" customWidth="1"/>
    <col min="9457" max="9457" width="24.33203125" style="2" customWidth="1"/>
    <col min="9458" max="9458" width="12.6640625" style="2" customWidth="1"/>
    <col min="9459" max="9459" width="12.109375" style="2" customWidth="1"/>
    <col min="9460" max="9460" width="12.33203125" style="2" customWidth="1"/>
    <col min="9461" max="9708" width="8.88671875" style="2"/>
    <col min="9709" max="9709" width="11.33203125" style="2" customWidth="1"/>
    <col min="9710" max="9710" width="12.88671875" style="2" customWidth="1"/>
    <col min="9711" max="9711" width="12" style="2" customWidth="1"/>
    <col min="9712" max="9712" width="5" style="2" customWidth="1"/>
    <col min="9713" max="9713" width="24.33203125" style="2" customWidth="1"/>
    <col min="9714" max="9714" width="12.6640625" style="2" customWidth="1"/>
    <col min="9715" max="9715" width="12.109375" style="2" customWidth="1"/>
    <col min="9716" max="9716" width="12.33203125" style="2" customWidth="1"/>
    <col min="9717" max="9964" width="8.88671875" style="2"/>
    <col min="9965" max="9965" width="11.33203125" style="2" customWidth="1"/>
    <col min="9966" max="9966" width="12.88671875" style="2" customWidth="1"/>
    <col min="9967" max="9967" width="12" style="2" customWidth="1"/>
    <col min="9968" max="9968" width="5" style="2" customWidth="1"/>
    <col min="9969" max="9969" width="24.33203125" style="2" customWidth="1"/>
    <col min="9970" max="9970" width="12.6640625" style="2" customWidth="1"/>
    <col min="9971" max="9971" width="12.109375" style="2" customWidth="1"/>
    <col min="9972" max="9972" width="12.33203125" style="2" customWidth="1"/>
    <col min="9973" max="10220" width="8.88671875" style="2"/>
    <col min="10221" max="10221" width="11.33203125" style="2" customWidth="1"/>
    <col min="10222" max="10222" width="12.88671875" style="2" customWidth="1"/>
    <col min="10223" max="10223" width="12" style="2" customWidth="1"/>
    <col min="10224" max="10224" width="5" style="2" customWidth="1"/>
    <col min="10225" max="10225" width="24.33203125" style="2" customWidth="1"/>
    <col min="10226" max="10226" width="12.6640625" style="2" customWidth="1"/>
    <col min="10227" max="10227" width="12.109375" style="2" customWidth="1"/>
    <col min="10228" max="10228" width="12.33203125" style="2" customWidth="1"/>
    <col min="10229" max="10476" width="8.88671875" style="2"/>
    <col min="10477" max="10477" width="11.33203125" style="2" customWidth="1"/>
    <col min="10478" max="10478" width="12.88671875" style="2" customWidth="1"/>
    <col min="10479" max="10479" width="12" style="2" customWidth="1"/>
    <col min="10480" max="10480" width="5" style="2" customWidth="1"/>
    <col min="10481" max="10481" width="24.33203125" style="2" customWidth="1"/>
    <col min="10482" max="10482" width="12.6640625" style="2" customWidth="1"/>
    <col min="10483" max="10483" width="12.109375" style="2" customWidth="1"/>
    <col min="10484" max="10484" width="12.33203125" style="2" customWidth="1"/>
    <col min="10485" max="10732" width="8.88671875" style="2"/>
    <col min="10733" max="10733" width="11.33203125" style="2" customWidth="1"/>
    <col min="10734" max="10734" width="12.88671875" style="2" customWidth="1"/>
    <col min="10735" max="10735" width="12" style="2" customWidth="1"/>
    <col min="10736" max="10736" width="5" style="2" customWidth="1"/>
    <col min="10737" max="10737" width="24.33203125" style="2" customWidth="1"/>
    <col min="10738" max="10738" width="12.6640625" style="2" customWidth="1"/>
    <col min="10739" max="10739" width="12.109375" style="2" customWidth="1"/>
    <col min="10740" max="10740" width="12.33203125" style="2" customWidth="1"/>
    <col min="10741" max="10988" width="8.88671875" style="2"/>
    <col min="10989" max="10989" width="11.33203125" style="2" customWidth="1"/>
    <col min="10990" max="10990" width="12.88671875" style="2" customWidth="1"/>
    <col min="10991" max="10991" width="12" style="2" customWidth="1"/>
    <col min="10992" max="10992" width="5" style="2" customWidth="1"/>
    <col min="10993" max="10993" width="24.33203125" style="2" customWidth="1"/>
    <col min="10994" max="10994" width="12.6640625" style="2" customWidth="1"/>
    <col min="10995" max="10995" width="12.109375" style="2" customWidth="1"/>
    <col min="10996" max="10996" width="12.33203125" style="2" customWidth="1"/>
    <col min="10997" max="11244" width="8.88671875" style="2"/>
    <col min="11245" max="11245" width="11.33203125" style="2" customWidth="1"/>
    <col min="11246" max="11246" width="12.88671875" style="2" customWidth="1"/>
    <col min="11247" max="11247" width="12" style="2" customWidth="1"/>
    <col min="11248" max="11248" width="5" style="2" customWidth="1"/>
    <col min="11249" max="11249" width="24.33203125" style="2" customWidth="1"/>
    <col min="11250" max="11250" width="12.6640625" style="2" customWidth="1"/>
    <col min="11251" max="11251" width="12.109375" style="2" customWidth="1"/>
    <col min="11252" max="11252" width="12.33203125" style="2" customWidth="1"/>
    <col min="11253" max="11500" width="8.88671875" style="2"/>
    <col min="11501" max="11501" width="11.33203125" style="2" customWidth="1"/>
    <col min="11502" max="11502" width="12.88671875" style="2" customWidth="1"/>
    <col min="11503" max="11503" width="12" style="2" customWidth="1"/>
    <col min="11504" max="11504" width="5" style="2" customWidth="1"/>
    <col min="11505" max="11505" width="24.33203125" style="2" customWidth="1"/>
    <col min="11506" max="11506" width="12.6640625" style="2" customWidth="1"/>
    <col min="11507" max="11507" width="12.109375" style="2" customWidth="1"/>
    <col min="11508" max="11508" width="12.33203125" style="2" customWidth="1"/>
    <col min="11509" max="11756" width="8.88671875" style="2"/>
    <col min="11757" max="11757" width="11.33203125" style="2" customWidth="1"/>
    <col min="11758" max="11758" width="12.88671875" style="2" customWidth="1"/>
    <col min="11759" max="11759" width="12" style="2" customWidth="1"/>
    <col min="11760" max="11760" width="5" style="2" customWidth="1"/>
    <col min="11761" max="11761" width="24.33203125" style="2" customWidth="1"/>
    <col min="11762" max="11762" width="12.6640625" style="2" customWidth="1"/>
    <col min="11763" max="11763" width="12.109375" style="2" customWidth="1"/>
    <col min="11764" max="11764" width="12.33203125" style="2" customWidth="1"/>
    <col min="11765" max="12012" width="8.88671875" style="2"/>
    <col min="12013" max="12013" width="11.33203125" style="2" customWidth="1"/>
    <col min="12014" max="12014" width="12.88671875" style="2" customWidth="1"/>
    <col min="12015" max="12015" width="12" style="2" customWidth="1"/>
    <col min="12016" max="12016" width="5" style="2" customWidth="1"/>
    <col min="12017" max="12017" width="24.33203125" style="2" customWidth="1"/>
    <col min="12018" max="12018" width="12.6640625" style="2" customWidth="1"/>
    <col min="12019" max="12019" width="12.109375" style="2" customWidth="1"/>
    <col min="12020" max="12020" width="12.33203125" style="2" customWidth="1"/>
    <col min="12021" max="12268" width="8.88671875" style="2"/>
    <col min="12269" max="12269" width="11.33203125" style="2" customWidth="1"/>
    <col min="12270" max="12270" width="12.88671875" style="2" customWidth="1"/>
    <col min="12271" max="12271" width="12" style="2" customWidth="1"/>
    <col min="12272" max="12272" width="5" style="2" customWidth="1"/>
    <col min="12273" max="12273" width="24.33203125" style="2" customWidth="1"/>
    <col min="12274" max="12274" width="12.6640625" style="2" customWidth="1"/>
    <col min="12275" max="12275" width="12.109375" style="2" customWidth="1"/>
    <col min="12276" max="12276" width="12.33203125" style="2" customWidth="1"/>
    <col min="12277" max="12524" width="8.88671875" style="2"/>
    <col min="12525" max="12525" width="11.33203125" style="2" customWidth="1"/>
    <col min="12526" max="12526" width="12.88671875" style="2" customWidth="1"/>
    <col min="12527" max="12527" width="12" style="2" customWidth="1"/>
    <col min="12528" max="12528" width="5" style="2" customWidth="1"/>
    <col min="12529" max="12529" width="24.33203125" style="2" customWidth="1"/>
    <col min="12530" max="12530" width="12.6640625" style="2" customWidth="1"/>
    <col min="12531" max="12531" width="12.109375" style="2" customWidth="1"/>
    <col min="12532" max="12532" width="12.33203125" style="2" customWidth="1"/>
    <col min="12533" max="12780" width="8.88671875" style="2"/>
    <col min="12781" max="12781" width="11.33203125" style="2" customWidth="1"/>
    <col min="12782" max="12782" width="12.88671875" style="2" customWidth="1"/>
    <col min="12783" max="12783" width="12" style="2" customWidth="1"/>
    <col min="12784" max="12784" width="5" style="2" customWidth="1"/>
    <col min="12785" max="12785" width="24.33203125" style="2" customWidth="1"/>
    <col min="12786" max="12786" width="12.6640625" style="2" customWidth="1"/>
    <col min="12787" max="12787" width="12.109375" style="2" customWidth="1"/>
    <col min="12788" max="12788" width="12.33203125" style="2" customWidth="1"/>
    <col min="12789" max="13036" width="8.88671875" style="2"/>
    <col min="13037" max="13037" width="11.33203125" style="2" customWidth="1"/>
    <col min="13038" max="13038" width="12.88671875" style="2" customWidth="1"/>
    <col min="13039" max="13039" width="12" style="2" customWidth="1"/>
    <col min="13040" max="13040" width="5" style="2" customWidth="1"/>
    <col min="13041" max="13041" width="24.33203125" style="2" customWidth="1"/>
    <col min="13042" max="13042" width="12.6640625" style="2" customWidth="1"/>
    <col min="13043" max="13043" width="12.109375" style="2" customWidth="1"/>
    <col min="13044" max="13044" width="12.33203125" style="2" customWidth="1"/>
    <col min="13045" max="13292" width="8.88671875" style="2"/>
    <col min="13293" max="13293" width="11.33203125" style="2" customWidth="1"/>
    <col min="13294" max="13294" width="12.88671875" style="2" customWidth="1"/>
    <col min="13295" max="13295" width="12" style="2" customWidth="1"/>
    <col min="13296" max="13296" width="5" style="2" customWidth="1"/>
    <col min="13297" max="13297" width="24.33203125" style="2" customWidth="1"/>
    <col min="13298" max="13298" width="12.6640625" style="2" customWidth="1"/>
    <col min="13299" max="13299" width="12.109375" style="2" customWidth="1"/>
    <col min="13300" max="13300" width="12.33203125" style="2" customWidth="1"/>
    <col min="13301" max="13548" width="8.88671875" style="2"/>
    <col min="13549" max="13549" width="11.33203125" style="2" customWidth="1"/>
    <col min="13550" max="13550" width="12.88671875" style="2" customWidth="1"/>
    <col min="13551" max="13551" width="12" style="2" customWidth="1"/>
    <col min="13552" max="13552" width="5" style="2" customWidth="1"/>
    <col min="13553" max="13553" width="24.33203125" style="2" customWidth="1"/>
    <col min="13554" max="13554" width="12.6640625" style="2" customWidth="1"/>
    <col min="13555" max="13555" width="12.109375" style="2" customWidth="1"/>
    <col min="13556" max="13556" width="12.33203125" style="2" customWidth="1"/>
    <col min="13557" max="13804" width="8.88671875" style="2"/>
    <col min="13805" max="13805" width="11.33203125" style="2" customWidth="1"/>
    <col min="13806" max="13806" width="12.88671875" style="2" customWidth="1"/>
    <col min="13807" max="13807" width="12" style="2" customWidth="1"/>
    <col min="13808" max="13808" width="5" style="2" customWidth="1"/>
    <col min="13809" max="13809" width="24.33203125" style="2" customWidth="1"/>
    <col min="13810" max="13810" width="12.6640625" style="2" customWidth="1"/>
    <col min="13811" max="13811" width="12.109375" style="2" customWidth="1"/>
    <col min="13812" max="13812" width="12.33203125" style="2" customWidth="1"/>
    <col min="13813" max="14060" width="8.88671875" style="2"/>
    <col min="14061" max="14061" width="11.33203125" style="2" customWidth="1"/>
    <col min="14062" max="14062" width="12.88671875" style="2" customWidth="1"/>
    <col min="14063" max="14063" width="12" style="2" customWidth="1"/>
    <col min="14064" max="14064" width="5" style="2" customWidth="1"/>
    <col min="14065" max="14065" width="24.33203125" style="2" customWidth="1"/>
    <col min="14066" max="14066" width="12.6640625" style="2" customWidth="1"/>
    <col min="14067" max="14067" width="12.109375" style="2" customWidth="1"/>
    <col min="14068" max="14068" width="12.33203125" style="2" customWidth="1"/>
    <col min="14069" max="14316" width="8.88671875" style="2"/>
    <col min="14317" max="14317" width="11.33203125" style="2" customWidth="1"/>
    <col min="14318" max="14318" width="12.88671875" style="2" customWidth="1"/>
    <col min="14319" max="14319" width="12" style="2" customWidth="1"/>
    <col min="14320" max="14320" width="5" style="2" customWidth="1"/>
    <col min="14321" max="14321" width="24.33203125" style="2" customWidth="1"/>
    <col min="14322" max="14322" width="12.6640625" style="2" customWidth="1"/>
    <col min="14323" max="14323" width="12.109375" style="2" customWidth="1"/>
    <col min="14324" max="14324" width="12.33203125" style="2" customWidth="1"/>
    <col min="14325" max="14572" width="8.88671875" style="2"/>
    <col min="14573" max="14573" width="11.33203125" style="2" customWidth="1"/>
    <col min="14574" max="14574" width="12.88671875" style="2" customWidth="1"/>
    <col min="14575" max="14575" width="12" style="2" customWidth="1"/>
    <col min="14576" max="14576" width="5" style="2" customWidth="1"/>
    <col min="14577" max="14577" width="24.33203125" style="2" customWidth="1"/>
    <col min="14578" max="14578" width="12.6640625" style="2" customWidth="1"/>
    <col min="14579" max="14579" width="12.109375" style="2" customWidth="1"/>
    <col min="14580" max="14580" width="12.33203125" style="2" customWidth="1"/>
    <col min="14581" max="14828" width="8.88671875" style="2"/>
    <col min="14829" max="14829" width="11.33203125" style="2" customWidth="1"/>
    <col min="14830" max="14830" width="12.88671875" style="2" customWidth="1"/>
    <col min="14831" max="14831" width="12" style="2" customWidth="1"/>
    <col min="14832" max="14832" width="5" style="2" customWidth="1"/>
    <col min="14833" max="14833" width="24.33203125" style="2" customWidth="1"/>
    <col min="14834" max="14834" width="12.6640625" style="2" customWidth="1"/>
    <col min="14835" max="14835" width="12.109375" style="2" customWidth="1"/>
    <col min="14836" max="14836" width="12.33203125" style="2" customWidth="1"/>
    <col min="14837" max="15084" width="8.88671875" style="2"/>
    <col min="15085" max="15085" width="11.33203125" style="2" customWidth="1"/>
    <col min="15086" max="15086" width="12.88671875" style="2" customWidth="1"/>
    <col min="15087" max="15087" width="12" style="2" customWidth="1"/>
    <col min="15088" max="15088" width="5" style="2" customWidth="1"/>
    <col min="15089" max="15089" width="24.33203125" style="2" customWidth="1"/>
    <col min="15090" max="15090" width="12.6640625" style="2" customWidth="1"/>
    <col min="15091" max="15091" width="12.109375" style="2" customWidth="1"/>
    <col min="15092" max="15092" width="12.33203125" style="2" customWidth="1"/>
    <col min="15093" max="15340" width="8.88671875" style="2"/>
    <col min="15341" max="15341" width="11.33203125" style="2" customWidth="1"/>
    <col min="15342" max="15342" width="12.88671875" style="2" customWidth="1"/>
    <col min="15343" max="15343" width="12" style="2" customWidth="1"/>
    <col min="15344" max="15344" width="5" style="2" customWidth="1"/>
    <col min="15345" max="15345" width="24.33203125" style="2" customWidth="1"/>
    <col min="15346" max="15346" width="12.6640625" style="2" customWidth="1"/>
    <col min="15347" max="15347" width="12.109375" style="2" customWidth="1"/>
    <col min="15348" max="15348" width="12.33203125" style="2" customWidth="1"/>
    <col min="15349" max="15596" width="8.88671875" style="2"/>
    <col min="15597" max="15597" width="11.33203125" style="2" customWidth="1"/>
    <col min="15598" max="15598" width="12.88671875" style="2" customWidth="1"/>
    <col min="15599" max="15599" width="12" style="2" customWidth="1"/>
    <col min="15600" max="15600" width="5" style="2" customWidth="1"/>
    <col min="15601" max="15601" width="24.33203125" style="2" customWidth="1"/>
    <col min="15602" max="15602" width="12.6640625" style="2" customWidth="1"/>
    <col min="15603" max="15603" width="12.109375" style="2" customWidth="1"/>
    <col min="15604" max="15604" width="12.33203125" style="2" customWidth="1"/>
    <col min="15605" max="15852" width="8.88671875" style="2"/>
    <col min="15853" max="15853" width="11.33203125" style="2" customWidth="1"/>
    <col min="15854" max="15854" width="12.88671875" style="2" customWidth="1"/>
    <col min="15855" max="15855" width="12" style="2" customWidth="1"/>
    <col min="15856" max="15856" width="5" style="2" customWidth="1"/>
    <col min="15857" max="15857" width="24.33203125" style="2" customWidth="1"/>
    <col min="15858" max="15858" width="12.6640625" style="2" customWidth="1"/>
    <col min="15859" max="15859" width="12.109375" style="2" customWidth="1"/>
    <col min="15860" max="15860" width="12.33203125" style="2" customWidth="1"/>
    <col min="15861" max="16108" width="8.88671875" style="2"/>
    <col min="16109" max="16109" width="11.33203125" style="2" customWidth="1"/>
    <col min="16110" max="16110" width="12.88671875" style="2" customWidth="1"/>
    <col min="16111" max="16111" width="12" style="2" customWidth="1"/>
    <col min="16112" max="16112" width="5" style="2" customWidth="1"/>
    <col min="16113" max="16113" width="24.33203125" style="2" customWidth="1"/>
    <col min="16114" max="16114" width="12.6640625" style="2" customWidth="1"/>
    <col min="16115" max="16115" width="12.109375" style="2" customWidth="1"/>
    <col min="16116" max="16116" width="12.33203125" style="2" customWidth="1"/>
    <col min="16117" max="16384" width="8.88671875" style="2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  <c r="F3" s="4"/>
      <c r="G3" s="5"/>
    </row>
    <row r="5" spans="1:8" x14ac:dyDescent="0.25">
      <c r="G5" s="6" t="s">
        <v>3</v>
      </c>
      <c r="H5" s="6" t="s">
        <v>4</v>
      </c>
    </row>
    <row r="6" spans="1:8" x14ac:dyDescent="0.25">
      <c r="C6" s="7" t="s">
        <v>5</v>
      </c>
      <c r="D6" s="2"/>
      <c r="F6" s="8"/>
      <c r="G6" s="2"/>
    </row>
    <row r="7" spans="1:8" x14ac:dyDescent="0.25">
      <c r="A7" s="9"/>
      <c r="C7" s="3" t="s">
        <v>6</v>
      </c>
      <c r="F7" s="10"/>
      <c r="G7" s="3">
        <f>'[1]Deposit Account'!D40</f>
        <v>31250</v>
      </c>
      <c r="H7" s="3">
        <v>30500</v>
      </c>
    </row>
    <row r="8" spans="1:8" x14ac:dyDescent="0.25">
      <c r="C8" s="3" t="s">
        <v>7</v>
      </c>
      <c r="F8" s="11"/>
      <c r="G8" s="3">
        <f>'[1]Bank receipts'!G36</f>
        <v>10797.93</v>
      </c>
      <c r="H8" s="3">
        <v>1273.47</v>
      </c>
    </row>
    <row r="9" spans="1:8" x14ac:dyDescent="0.25">
      <c r="C9" s="3" t="s">
        <v>8</v>
      </c>
      <c r="G9" s="3">
        <f>'[1]Bank receipts'!F36+'[1]Deposit Account'!D35+'[1]Deposit Account'!D36+'[1]Deposit Account'!D37</f>
        <v>2900</v>
      </c>
      <c r="H9" s="3">
        <v>15753.08</v>
      </c>
    </row>
    <row r="10" spans="1:8" x14ac:dyDescent="0.25">
      <c r="C10" s="3" t="s">
        <v>9</v>
      </c>
      <c r="D10" s="2"/>
      <c r="F10" s="12"/>
      <c r="G10" s="3">
        <f>'[1]Bank receipts'!I28</f>
        <v>130</v>
      </c>
      <c r="H10" s="3">
        <v>130</v>
      </c>
    </row>
    <row r="11" spans="1:8" x14ac:dyDescent="0.25">
      <c r="C11" s="3" t="s">
        <v>10</v>
      </c>
      <c r="D11" s="2"/>
      <c r="F11" s="12"/>
      <c r="G11" s="3">
        <f>SUM('[1]Deposit Account'!D43:D54)</f>
        <v>257.51</v>
      </c>
      <c r="H11" s="3">
        <v>331.43</v>
      </c>
    </row>
    <row r="12" spans="1:8" x14ac:dyDescent="0.25">
      <c r="C12" s="3" t="s">
        <v>11</v>
      </c>
      <c r="D12" s="2"/>
      <c r="F12" s="12"/>
      <c r="G12" s="13">
        <f>'[1]Bank receipts'!I21+'[1]Bank receipts'!I25</f>
        <v>164.49</v>
      </c>
      <c r="H12" s="13">
        <v>0</v>
      </c>
    </row>
    <row r="13" spans="1:8" x14ac:dyDescent="0.25">
      <c r="A13" s="9"/>
      <c r="C13" s="7" t="s">
        <v>12</v>
      </c>
      <c r="D13" s="7"/>
      <c r="E13" s="7"/>
      <c r="F13" s="10"/>
      <c r="G13" s="7">
        <f>SUM(G7:G12)</f>
        <v>45499.93</v>
      </c>
      <c r="H13" s="7">
        <f>SUM(H7:H12)</f>
        <v>47987.98</v>
      </c>
    </row>
    <row r="15" spans="1:8" x14ac:dyDescent="0.25">
      <c r="C15" s="7" t="s">
        <v>13</v>
      </c>
    </row>
    <row r="16" spans="1:8" x14ac:dyDescent="0.25">
      <c r="C16" s="7" t="s">
        <v>14</v>
      </c>
    </row>
    <row r="17" spans="1:8" x14ac:dyDescent="0.25">
      <c r="A17" s="14"/>
      <c r="C17" s="3" t="s">
        <v>15</v>
      </c>
      <c r="G17" s="3">
        <f>'[1]Bank payments'!H159+'[1]Bank payments'!I159</f>
        <v>5141.2200000000012</v>
      </c>
      <c r="H17" s="3">
        <v>5758.56</v>
      </c>
    </row>
    <row r="18" spans="1:8" x14ac:dyDescent="0.25">
      <c r="C18" s="3" t="s">
        <v>16</v>
      </c>
      <c r="G18" s="3">
        <f>'[1]Bank payments'!J159</f>
        <v>459.27000000000004</v>
      </c>
      <c r="H18" s="3">
        <v>922.97</v>
      </c>
    </row>
    <row r="19" spans="1:8" x14ac:dyDescent="0.25">
      <c r="C19" s="3" t="s">
        <v>17</v>
      </c>
      <c r="G19" s="3">
        <f>'[1]Bank payments'!K159</f>
        <v>316.8</v>
      </c>
      <c r="H19" s="3">
        <v>168</v>
      </c>
    </row>
    <row r="20" spans="1:8" x14ac:dyDescent="0.25">
      <c r="C20" s="3" t="s">
        <v>18</v>
      </c>
      <c r="G20" s="3">
        <f>'[1]Bank payments'!M159</f>
        <v>333</v>
      </c>
      <c r="H20" s="3">
        <v>422</v>
      </c>
    </row>
    <row r="21" spans="1:8" x14ac:dyDescent="0.25">
      <c r="C21" s="3" t="s">
        <v>19</v>
      </c>
      <c r="G21" s="3">
        <f>'[1]Bank payments'!R159</f>
        <v>659.84</v>
      </c>
      <c r="H21" s="3">
        <v>406.25</v>
      </c>
    </row>
    <row r="22" spans="1:8" x14ac:dyDescent="0.25">
      <c r="C22" s="3" t="s">
        <v>20</v>
      </c>
      <c r="G22" s="3">
        <v>0</v>
      </c>
      <c r="H22" s="3">
        <v>0</v>
      </c>
    </row>
    <row r="23" spans="1:8" x14ac:dyDescent="0.25">
      <c r="C23" s="3" t="s">
        <v>21</v>
      </c>
      <c r="F23" s="8"/>
      <c r="G23" s="3">
        <f>'[1]Bank payments'!L159</f>
        <v>108</v>
      </c>
      <c r="H23" s="3">
        <v>136.80000000000001</v>
      </c>
    </row>
    <row r="24" spans="1:8" x14ac:dyDescent="0.25">
      <c r="C24" s="3" t="s">
        <v>22</v>
      </c>
      <c r="F24" s="8"/>
      <c r="G24" s="3">
        <f>'[1]Bank payments'!O159</f>
        <v>321.5</v>
      </c>
      <c r="H24" s="3">
        <v>342</v>
      </c>
    </row>
    <row r="25" spans="1:8" x14ac:dyDescent="0.25">
      <c r="C25" s="3" t="s">
        <v>23</v>
      </c>
      <c r="G25" s="3">
        <f>'[1]Bank payments'!P159</f>
        <v>443.19</v>
      </c>
      <c r="H25" s="3">
        <v>443.64</v>
      </c>
    </row>
    <row r="26" spans="1:8" x14ac:dyDescent="0.25">
      <c r="C26" s="3" t="s">
        <v>24</v>
      </c>
      <c r="F26" s="8"/>
      <c r="G26" s="3">
        <f>'[1]Bank payments'!N159</f>
        <v>447.68000000000006</v>
      </c>
      <c r="H26" s="3">
        <v>479.66</v>
      </c>
    </row>
    <row r="27" spans="1:8" x14ac:dyDescent="0.25">
      <c r="C27" s="3" t="s">
        <v>25</v>
      </c>
      <c r="D27" s="7"/>
      <c r="F27" s="15"/>
      <c r="G27" s="3">
        <f>'[1]Bank payments'!Q159</f>
        <v>1421.5</v>
      </c>
      <c r="H27" s="3">
        <v>1646.37</v>
      </c>
    </row>
    <row r="28" spans="1:8" x14ac:dyDescent="0.25">
      <c r="C28" s="7" t="s">
        <v>26</v>
      </c>
      <c r="D28" s="7"/>
      <c r="F28" s="15"/>
      <c r="H28" s="7"/>
    </row>
    <row r="29" spans="1:8" x14ac:dyDescent="0.25">
      <c r="C29" s="3" t="s">
        <v>27</v>
      </c>
      <c r="G29" s="3">
        <f>'[1]Bank payments'!AA159</f>
        <v>2736.5600000000013</v>
      </c>
      <c r="H29" s="3">
        <v>6163.51</v>
      </c>
    </row>
    <row r="30" spans="1:8" x14ac:dyDescent="0.25">
      <c r="C30" s="3" t="s">
        <v>28</v>
      </c>
      <c r="G30" s="3">
        <v>0</v>
      </c>
      <c r="H30" s="3">
        <v>530.65</v>
      </c>
    </row>
    <row r="31" spans="1:8" x14ac:dyDescent="0.25">
      <c r="A31" s="14"/>
      <c r="C31" s="3" t="s">
        <v>29</v>
      </c>
      <c r="D31" s="2"/>
      <c r="G31" s="3">
        <f>'[1]Bank payments'!Z159</f>
        <v>14252.33</v>
      </c>
      <c r="H31" s="3">
        <v>17061.47</v>
      </c>
    </row>
    <row r="32" spans="1:8" x14ac:dyDescent="0.25">
      <c r="A32" s="14"/>
      <c r="C32" s="3" t="s">
        <v>30</v>
      </c>
      <c r="D32" s="2"/>
      <c r="G32" s="3">
        <v>0</v>
      </c>
      <c r="H32" s="3">
        <v>0</v>
      </c>
    </row>
    <row r="33" spans="1:8" x14ac:dyDescent="0.25">
      <c r="A33" s="14"/>
      <c r="C33" s="3" t="s">
        <v>31</v>
      </c>
      <c r="D33" s="2"/>
      <c r="G33" s="3">
        <v>0</v>
      </c>
      <c r="H33" s="3">
        <v>2250</v>
      </c>
    </row>
    <row r="34" spans="1:8" x14ac:dyDescent="0.25">
      <c r="A34" s="14"/>
      <c r="C34" s="3" t="s">
        <v>32</v>
      </c>
      <c r="D34" s="2"/>
      <c r="G34" s="3">
        <v>0</v>
      </c>
      <c r="H34" s="3">
        <v>647.76</v>
      </c>
    </row>
    <row r="35" spans="1:8" x14ac:dyDescent="0.25">
      <c r="A35" s="14"/>
      <c r="C35" s="3" t="s">
        <v>33</v>
      </c>
      <c r="D35" s="2"/>
      <c r="G35" s="3">
        <f>'[1]Bank payments'!W159</f>
        <v>565.00999999999988</v>
      </c>
      <c r="H35" s="3">
        <v>550.91</v>
      </c>
    </row>
    <row r="36" spans="1:8" x14ac:dyDescent="0.25">
      <c r="C36" s="3" t="s">
        <v>34</v>
      </c>
      <c r="G36" s="3">
        <f>'[1]Bank payments'!S159</f>
        <v>4086</v>
      </c>
      <c r="H36" s="3">
        <v>4410</v>
      </c>
    </row>
    <row r="37" spans="1:8" x14ac:dyDescent="0.25">
      <c r="C37" s="3" t="s">
        <v>35</v>
      </c>
      <c r="G37" s="3">
        <f>'[1]Bank payments'!T159</f>
        <v>555</v>
      </c>
      <c r="H37" s="3">
        <v>270</v>
      </c>
    </row>
    <row r="38" spans="1:8" x14ac:dyDescent="0.25">
      <c r="C38" s="3" t="s">
        <v>36</v>
      </c>
      <c r="G38" s="3">
        <v>536.5</v>
      </c>
      <c r="H38" s="3">
        <v>720</v>
      </c>
    </row>
    <row r="39" spans="1:8" x14ac:dyDescent="0.25">
      <c r="A39" s="14"/>
      <c r="C39" s="3" t="s">
        <v>37</v>
      </c>
      <c r="G39" s="3">
        <f>'[1]Bank payments'!AD159</f>
        <v>130</v>
      </c>
      <c r="H39" s="3">
        <v>130</v>
      </c>
    </row>
    <row r="40" spans="1:8" x14ac:dyDescent="0.25">
      <c r="A40" s="14"/>
      <c r="C40" s="3" t="s">
        <v>38</v>
      </c>
      <c r="G40" s="3">
        <f>'[1]Bank payments'!AC159</f>
        <v>157</v>
      </c>
      <c r="H40" s="3">
        <v>133.26</v>
      </c>
    </row>
    <row r="41" spans="1:8" x14ac:dyDescent="0.25">
      <c r="C41" s="3" t="s">
        <v>39</v>
      </c>
      <c r="G41" s="3">
        <f>'[1]Bank payments'!AI159</f>
        <v>1000</v>
      </c>
      <c r="H41" s="3">
        <v>1000</v>
      </c>
    </row>
    <row r="42" spans="1:8" x14ac:dyDescent="0.25">
      <c r="C42" s="3" t="s">
        <v>40</v>
      </c>
      <c r="G42" s="3">
        <f>'[1]Bank payments'!AF159</f>
        <v>203.94</v>
      </c>
      <c r="H42" s="3">
        <v>223.2</v>
      </c>
    </row>
    <row r="43" spans="1:8" x14ac:dyDescent="0.25">
      <c r="A43" s="15"/>
      <c r="C43" s="3" t="s">
        <v>41</v>
      </c>
      <c r="G43" s="3">
        <v>946.8</v>
      </c>
      <c r="H43" s="3">
        <v>0</v>
      </c>
    </row>
    <row r="44" spans="1:8" x14ac:dyDescent="0.25">
      <c r="A44" s="15"/>
      <c r="C44" s="3" t="s">
        <v>42</v>
      </c>
      <c r="G44" s="3">
        <v>0</v>
      </c>
      <c r="H44" s="3">
        <v>0</v>
      </c>
    </row>
    <row r="45" spans="1:8" x14ac:dyDescent="0.25">
      <c r="A45" s="15"/>
      <c r="C45" s="3" t="s">
        <v>20</v>
      </c>
      <c r="G45" s="3">
        <f>'[1]Bank payments'!AB159</f>
        <v>0</v>
      </c>
      <c r="H45" s="3">
        <v>0</v>
      </c>
    </row>
    <row r="46" spans="1:8" x14ac:dyDescent="0.25">
      <c r="A46" s="15"/>
      <c r="C46" s="3" t="s">
        <v>43</v>
      </c>
      <c r="G46" s="3">
        <v>0</v>
      </c>
      <c r="H46" s="3">
        <v>0</v>
      </c>
    </row>
    <row r="47" spans="1:8" x14ac:dyDescent="0.25">
      <c r="A47" s="15"/>
      <c r="C47" s="3" t="s">
        <v>44</v>
      </c>
      <c r="G47" s="3">
        <f>'[1]Bank payments'!AE159</f>
        <v>11924.4</v>
      </c>
      <c r="H47" s="3">
        <v>5262</v>
      </c>
    </row>
    <row r="48" spans="1:8" x14ac:dyDescent="0.25">
      <c r="A48" s="15"/>
      <c r="C48" s="3" t="s">
        <v>45</v>
      </c>
      <c r="G48" s="3">
        <f>'[1]Bank payments'!U159</f>
        <v>225</v>
      </c>
      <c r="H48" s="3">
        <v>0</v>
      </c>
    </row>
    <row r="49" spans="1:8" x14ac:dyDescent="0.25">
      <c r="A49" s="15"/>
      <c r="C49" s="3" t="s">
        <v>46</v>
      </c>
      <c r="G49" s="3">
        <f>'[1]Bank payments'!Y159</f>
        <v>0</v>
      </c>
      <c r="H49" s="3">
        <v>0</v>
      </c>
    </row>
    <row r="50" spans="1:8" x14ac:dyDescent="0.25">
      <c r="A50" s="15"/>
      <c r="C50" s="3" t="s">
        <v>47</v>
      </c>
      <c r="G50" s="3">
        <f>'[1]Bank payments'!AG159</f>
        <v>15</v>
      </c>
      <c r="H50" s="3">
        <v>312</v>
      </c>
    </row>
    <row r="51" spans="1:8" x14ac:dyDescent="0.25">
      <c r="A51" s="9"/>
      <c r="C51" s="7" t="s">
        <v>48</v>
      </c>
      <c r="D51" s="7"/>
      <c r="E51" s="7"/>
      <c r="F51" s="15"/>
      <c r="G51" s="7">
        <f>SUM(G17:G50)</f>
        <v>46985.540000000008</v>
      </c>
      <c r="H51" s="7">
        <f>SUM(H17:H50)</f>
        <v>50391.010000000009</v>
      </c>
    </row>
    <row r="52" spans="1:8" x14ac:dyDescent="0.25">
      <c r="A52" s="15"/>
    </row>
    <row r="53" spans="1:8" ht="13.8" thickBot="1" x14ac:dyDescent="0.3">
      <c r="A53" s="16"/>
      <c r="C53" s="3" t="s">
        <v>49</v>
      </c>
      <c r="G53" s="17">
        <f>G13-G51</f>
        <v>-1485.6100000000079</v>
      </c>
      <c r="H53" s="17">
        <f>H13-H51</f>
        <v>-2403.0300000000061</v>
      </c>
    </row>
    <row r="54" spans="1:8" x14ac:dyDescent="0.25">
      <c r="A54" s="16"/>
    </row>
    <row r="55" spans="1:8" x14ac:dyDescent="0.25">
      <c r="A55" s="16"/>
    </row>
    <row r="56" spans="1:8" x14ac:dyDescent="0.25">
      <c r="A56" s="14"/>
      <c r="C56" s="3" t="s">
        <v>50</v>
      </c>
      <c r="G56" s="7">
        <f>H58</f>
        <v>28878.349999999995</v>
      </c>
      <c r="H56" s="3">
        <v>31281.38</v>
      </c>
    </row>
    <row r="57" spans="1:8" x14ac:dyDescent="0.25">
      <c r="C57" s="3" t="s">
        <v>51</v>
      </c>
      <c r="G57" s="3">
        <f>G53</f>
        <v>-1485.6100000000079</v>
      </c>
      <c r="H57" s="3">
        <f>H53</f>
        <v>-2403.0300000000061</v>
      </c>
    </row>
    <row r="58" spans="1:8" ht="13.8" thickBot="1" x14ac:dyDescent="0.3">
      <c r="A58" s="14"/>
      <c r="C58" s="3" t="s">
        <v>52</v>
      </c>
      <c r="G58" s="18">
        <f>SUM(G56:G57)</f>
        <v>27392.739999999987</v>
      </c>
      <c r="H58" s="18">
        <f>SUM(H56:H57)</f>
        <v>28878.349999999995</v>
      </c>
    </row>
    <row r="59" spans="1:8" x14ac:dyDescent="0.25">
      <c r="C59" s="2"/>
      <c r="D59" s="2"/>
      <c r="E59" s="2"/>
      <c r="G59" s="2"/>
    </row>
    <row r="61" spans="1:8" x14ac:dyDescent="0.25">
      <c r="C61" s="15" t="s">
        <v>53</v>
      </c>
      <c r="D61" s="2"/>
      <c r="F61" s="3"/>
    </row>
    <row r="62" spans="1:8" x14ac:dyDescent="0.25">
      <c r="C62" s="2" t="s">
        <v>54</v>
      </c>
      <c r="D62" s="2"/>
      <c r="E62" s="3" t="s">
        <v>55</v>
      </c>
      <c r="F62" s="3"/>
      <c r="G62" s="3">
        <f>SUM('[1]Bank Rec'!E19)</f>
        <v>462.38</v>
      </c>
      <c r="H62" s="3">
        <v>355.5</v>
      </c>
    </row>
    <row r="63" spans="1:8" x14ac:dyDescent="0.25">
      <c r="C63" s="2"/>
      <c r="D63" s="2"/>
      <c r="E63" s="3" t="s">
        <v>56</v>
      </c>
      <c r="F63" s="3"/>
      <c r="G63" s="3">
        <f>-'[1]Bank Rec'!E21</f>
        <v>0</v>
      </c>
      <c r="H63" s="3">
        <v>0</v>
      </c>
    </row>
    <row r="64" spans="1:8" x14ac:dyDescent="0.25">
      <c r="C64" s="2"/>
      <c r="D64" s="2"/>
      <c r="F64" s="3"/>
    </row>
    <row r="65" spans="1:8" x14ac:dyDescent="0.25">
      <c r="C65" s="3" t="s">
        <v>57</v>
      </c>
      <c r="G65" s="3">
        <f>'[1]Deposit Account'!E56</f>
        <v>26930.36</v>
      </c>
      <c r="H65" s="3">
        <v>28522.85</v>
      </c>
    </row>
    <row r="67" spans="1:8" ht="13.8" thickBot="1" x14ac:dyDescent="0.3">
      <c r="G67" s="17">
        <f>SUM(G62:G65)</f>
        <v>27392.74</v>
      </c>
      <c r="H67" s="17">
        <f>SUM(H62:H65)</f>
        <v>28878.35</v>
      </c>
    </row>
    <row r="69" spans="1:8" x14ac:dyDescent="0.25">
      <c r="G69" s="3">
        <f>G58-G67</f>
        <v>0</v>
      </c>
    </row>
    <row r="70" spans="1:8" x14ac:dyDescent="0.25">
      <c r="A70" s="2" t="s">
        <v>58</v>
      </c>
    </row>
    <row r="71" spans="1:8" x14ac:dyDescent="0.25">
      <c r="A71" s="2" t="s">
        <v>59</v>
      </c>
    </row>
    <row r="73" spans="1:8" x14ac:dyDescent="0.25">
      <c r="A73" s="2" t="s">
        <v>60</v>
      </c>
    </row>
    <row r="75" spans="1:8" x14ac:dyDescent="0.25">
      <c r="A75" s="2" t="s">
        <v>61</v>
      </c>
    </row>
    <row r="77" spans="1:8" x14ac:dyDescent="0.25">
      <c r="A77" s="2" t="s">
        <v>62</v>
      </c>
    </row>
    <row r="79" spans="1:8" x14ac:dyDescent="0.25">
      <c r="A79" s="2" t="s">
        <v>60</v>
      </c>
    </row>
    <row r="81" spans="1:1" x14ac:dyDescent="0.25">
      <c r="A81" s="2" t="s">
        <v>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Alecock</dc:creator>
  <cp:lastModifiedBy>Naomi Alecock</cp:lastModifiedBy>
  <cp:lastPrinted>2026-04-26T19:44:17Z</cp:lastPrinted>
  <dcterms:created xsi:type="dcterms:W3CDTF">2026-04-26T19:41:34Z</dcterms:created>
  <dcterms:modified xsi:type="dcterms:W3CDTF">2026-04-26T19:44:19Z</dcterms:modified>
</cp:coreProperties>
</file>