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f21ecea13815566/Documents/Barton Mills PC/Finance/2018-19/"/>
    </mc:Choice>
  </mc:AlternateContent>
  <xr:revisionPtr revIDLastSave="0" documentId="8_{079C4ACD-DDFD-4DBA-83A8-EAC1B5362F36}" xr6:coauthVersionLast="43" xr6:coauthVersionMax="43" xr10:uidLastSave="{00000000-0000-0000-0000-000000000000}"/>
  <bookViews>
    <workbookView xWindow="-120" yWindow="-120" windowWidth="20730" windowHeight="11160" xr2:uid="{1FFD0426-E956-496F-B11D-219679D67E04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G47" i="1"/>
  <c r="G46" i="1"/>
  <c r="G40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2" i="1"/>
  <c r="G11" i="1"/>
  <c r="G10" i="1"/>
  <c r="G9" i="1"/>
  <c r="G8" i="1"/>
  <c r="G7" i="1"/>
  <c r="G51" i="1" l="1"/>
  <c r="G35" i="1"/>
  <c r="G37" i="1" s="1"/>
  <c r="G41" i="1" s="1"/>
  <c r="G42" i="1" s="1"/>
  <c r="G13" i="1"/>
</calcChain>
</file>

<file path=xl/sharedStrings.xml><?xml version="1.0" encoding="utf-8"?>
<sst xmlns="http://schemas.openxmlformats.org/spreadsheetml/2006/main" count="44" uniqueCount="44">
  <si>
    <t>Barton Mills Parish Council</t>
  </si>
  <si>
    <t>Statement of Income and Ependiture</t>
  </si>
  <si>
    <t>For the year ended 31st March 2019</t>
  </si>
  <si>
    <t>£</t>
  </si>
  <si>
    <t>RECEIPTS</t>
  </si>
  <si>
    <t>Precepts</t>
  </si>
  <si>
    <t>VAT Reclaim</t>
  </si>
  <si>
    <t>Grants/Donations</t>
  </si>
  <si>
    <t>Use of field donation</t>
  </si>
  <si>
    <t>Other</t>
  </si>
  <si>
    <t>Interest received</t>
  </si>
  <si>
    <t>TOTAL RECEIPTS</t>
  </si>
  <si>
    <t>PAYMENTS</t>
  </si>
  <si>
    <t>Clerk’s Salary and training</t>
  </si>
  <si>
    <t>Office Expenses</t>
  </si>
  <si>
    <t>SALC Payroll Service</t>
  </si>
  <si>
    <t>Hall Hire</t>
  </si>
  <si>
    <t>Street Lights - energy  &amp; maint.</t>
  </si>
  <si>
    <t>Street Lights - new assets</t>
  </si>
  <si>
    <t>Memberships / Subscriptions</t>
  </si>
  <si>
    <t xml:space="preserve">Maintenance incl grass cutting </t>
  </si>
  <si>
    <t>Audit and bank fees</t>
  </si>
  <si>
    <t>Insurance</t>
  </si>
  <si>
    <t>Allotments</t>
  </si>
  <si>
    <t>Rememberance Day</t>
  </si>
  <si>
    <t>Donations S.137</t>
  </si>
  <si>
    <t>Defibrillator costs</t>
  </si>
  <si>
    <t>Play Area Inspection</t>
  </si>
  <si>
    <t>Peace Garden</t>
  </si>
  <si>
    <t>Football</t>
  </si>
  <si>
    <t>New Goals</t>
  </si>
  <si>
    <t>Notice board</t>
  </si>
  <si>
    <t>TOTAL PAYMENTS</t>
  </si>
  <si>
    <t>(Deficit)/Surplus</t>
  </si>
  <si>
    <t>BALANCE AT 1 APRIL 2018</t>
  </si>
  <si>
    <t>Deficit in year</t>
  </si>
  <si>
    <t>BALANCE AT DATE</t>
  </si>
  <si>
    <t>RPRESENTED BY BALANCE AT BANK</t>
  </si>
  <si>
    <t>Treasurer's Account</t>
  </si>
  <si>
    <t xml:space="preserve">Balance as per statement </t>
  </si>
  <si>
    <t>Less unpresented cheques/bankings</t>
  </si>
  <si>
    <t>Savings account</t>
  </si>
  <si>
    <t>The Accounts represent fairly the financial position of the authority as at 31st March 2019 and reflect</t>
  </si>
  <si>
    <t xml:space="preserve"> its receipts and payments during the financial year 2018-2019.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</si>
</sst>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£#,##0.00"/>
    <numFmt numFmtId="165" formatCode="&quot;£&quot;#,##0.00"/>
  </numFmts>
  <fonts count="10" x14ac:knownFonts="1">
    <font>
      <sz val="11"/>
      <color theme="1"/>
      <name val="Calibri"/>
      <family val="2"/>
      <scheme val="minor"/>
    </font>
    <font>
      <b/>
      <u/>
      <sz val="10"/>
      <color theme="1"/>
      <name val="Times New Roman"/>
      <family val="1"/>
    </font>
    <font>
      <sz val="10"/>
      <name val="Arial"/>
      <family val="2"/>
      <charset val="1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10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0" xfId="0" applyFont="1"/>
    <xf numFmtId="0" fontId="3" fillId="0" borderId="0" xfId="1" applyFont="1"/>
    <xf numFmtId="164" fontId="3" fillId="0" borderId="0" xfId="1" applyNumberFormat="1" applyFont="1"/>
    <xf numFmtId="0" fontId="4" fillId="0" borderId="0" xfId="1" applyFont="1"/>
    <xf numFmtId="164" fontId="4" fillId="0" borderId="0" xfId="1" applyNumberFormat="1" applyFont="1"/>
    <xf numFmtId="164" fontId="4" fillId="0" borderId="0" xfId="1" applyNumberFormat="1" applyFont="1" applyAlignment="1">
      <alignment horizontal="center"/>
    </xf>
    <xf numFmtId="164" fontId="5" fillId="0" borderId="0" xfId="1" applyNumberFormat="1" applyFont="1"/>
    <xf numFmtId="0" fontId="6" fillId="0" borderId="0" xfId="1" applyFont="1"/>
    <xf numFmtId="4" fontId="5" fillId="0" borderId="0" xfId="1" applyNumberFormat="1" applyFont="1"/>
    <xf numFmtId="0" fontId="7" fillId="0" borderId="0" xfId="1" applyFont="1"/>
    <xf numFmtId="0" fontId="3" fillId="0" borderId="0" xfId="1" applyFont="1" applyAlignment="1">
      <alignment horizontal="left"/>
    </xf>
    <xf numFmtId="0" fontId="8" fillId="0" borderId="0" xfId="1" applyFont="1"/>
    <xf numFmtId="164" fontId="3" fillId="0" borderId="1" xfId="1" applyNumberFormat="1" applyFont="1" applyBorder="1"/>
    <xf numFmtId="4" fontId="3" fillId="0" borderId="0" xfId="1" applyNumberFormat="1" applyFont="1"/>
    <xf numFmtId="0" fontId="5" fillId="0" borderId="0" xfId="1" applyFont="1"/>
    <xf numFmtId="0" fontId="9" fillId="0" borderId="0" xfId="1" applyFont="1"/>
    <xf numFmtId="164" fontId="5" fillId="0" borderId="2" xfId="1" applyNumberFormat="1" applyFont="1" applyBorder="1"/>
    <xf numFmtId="165" fontId="5" fillId="0" borderId="2" xfId="1" applyNumberFormat="1" applyFont="1" applyBorder="1"/>
  </cellXfs>
  <cellStyles count="2">
    <cellStyle name="Excel Built-in Normal" xfId="1" xr:uid="{2FC4F01C-C78E-4984-BD05-C05EF281B33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dic\OneDrive\Documents\Barton%20Mills%20PC\Finance\2018-19\2019%20end%20of%20year%20ac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Budget comp."/>
      <sheetName val="Accounts Summary"/>
      <sheetName val="Deposit Account"/>
      <sheetName val="Bank Rec"/>
      <sheetName val="Bank payments"/>
      <sheetName val="Bank receipts"/>
      <sheetName val="FA Schedule"/>
      <sheetName val="Section 137"/>
    </sheetNames>
    <sheetDataSet>
      <sheetData sheetId="0"/>
      <sheetData sheetId="1"/>
      <sheetData sheetId="2"/>
      <sheetData sheetId="3">
        <row r="12">
          <cell r="D12">
            <v>0.05</v>
          </cell>
        </row>
        <row r="13">
          <cell r="D13">
            <v>0.41</v>
          </cell>
        </row>
        <row r="14">
          <cell r="D14">
            <v>0.45</v>
          </cell>
        </row>
        <row r="15">
          <cell r="D15">
            <v>0.38</v>
          </cell>
        </row>
        <row r="22">
          <cell r="E22">
            <v>10001.290000000001</v>
          </cell>
        </row>
      </sheetData>
      <sheetData sheetId="4">
        <row r="8">
          <cell r="D8">
            <v>22455.83</v>
          </cell>
        </row>
        <row r="19">
          <cell r="E19">
            <v>10624.94</v>
          </cell>
        </row>
        <row r="27">
          <cell r="E27">
            <v>946.28</v>
          </cell>
        </row>
      </sheetData>
      <sheetData sheetId="5">
        <row r="30">
          <cell r="AG30">
            <v>1935</v>
          </cell>
        </row>
        <row r="52">
          <cell r="AG52">
            <v>494</v>
          </cell>
        </row>
        <row r="120">
          <cell r="I120">
            <v>3727.2000000000003</v>
          </cell>
          <cell r="J120">
            <v>175.28</v>
          </cell>
          <cell r="K120">
            <v>458.99999999999989</v>
          </cell>
          <cell r="L120">
            <v>334</v>
          </cell>
          <cell r="M120">
            <v>108</v>
          </cell>
          <cell r="N120">
            <v>75.919999999999973</v>
          </cell>
          <cell r="O120">
            <v>150</v>
          </cell>
          <cell r="P120">
            <v>262.5</v>
          </cell>
          <cell r="Q120">
            <v>1920</v>
          </cell>
          <cell r="R120">
            <v>446.67</v>
          </cell>
          <cell r="S120">
            <v>1047.3699999999999</v>
          </cell>
          <cell r="T120">
            <v>280</v>
          </cell>
          <cell r="U120">
            <v>943.31999999999994</v>
          </cell>
          <cell r="V120">
            <v>210.08</v>
          </cell>
          <cell r="W120">
            <v>1632</v>
          </cell>
          <cell r="X120">
            <v>418.23</v>
          </cell>
          <cell r="Y120">
            <v>8362.58</v>
          </cell>
          <cell r="Z120">
            <v>3529.2499999999977</v>
          </cell>
          <cell r="AA120">
            <v>160.81</v>
          </cell>
          <cell r="AB120">
            <v>100</v>
          </cell>
          <cell r="AC120">
            <v>442</v>
          </cell>
          <cell r="AD120">
            <v>72</v>
          </cell>
          <cell r="AE120">
            <v>2960</v>
          </cell>
          <cell r="AF120">
            <v>1000</v>
          </cell>
        </row>
      </sheetData>
      <sheetData sheetId="6">
        <row r="21">
          <cell r="F21">
            <v>21534</v>
          </cell>
          <cell r="G21">
            <v>692</v>
          </cell>
          <cell r="H21">
            <v>5957.04</v>
          </cell>
          <cell r="I21">
            <v>175</v>
          </cell>
          <cell r="J21">
            <v>110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64E66-3363-45CE-935F-F59CCBE0359E}">
  <dimension ref="A1:G55"/>
  <sheetViews>
    <sheetView tabSelected="1" workbookViewId="0"/>
  </sheetViews>
  <sheetFormatPr defaultRowHeight="15" x14ac:dyDescent="0.25"/>
  <cols>
    <col min="1" max="1" width="9.140625" style="2"/>
    <col min="2" max="2" width="3.42578125" style="2" customWidth="1"/>
    <col min="3" max="3" width="12.85546875" style="3" customWidth="1"/>
    <col min="4" max="4" width="6.28515625" style="3" customWidth="1"/>
    <col min="5" max="5" width="5" style="3" customWidth="1"/>
    <col min="6" max="6" width="28.28515625" style="2" customWidth="1"/>
    <col min="7" max="7" width="12.7109375" style="3" customWidth="1"/>
  </cols>
  <sheetData>
    <row r="1" spans="1:7" x14ac:dyDescent="0.25">
      <c r="A1" s="1" t="s">
        <v>0</v>
      </c>
    </row>
    <row r="2" spans="1:7" x14ac:dyDescent="0.25">
      <c r="A2" s="1" t="s">
        <v>1</v>
      </c>
    </row>
    <row r="3" spans="1:7" x14ac:dyDescent="0.25">
      <c r="A3" s="1" t="s">
        <v>2</v>
      </c>
      <c r="F3" s="4"/>
      <c r="G3" s="5"/>
    </row>
    <row r="5" spans="1:7" x14ac:dyDescent="0.25">
      <c r="G5" s="6" t="s">
        <v>3</v>
      </c>
    </row>
    <row r="6" spans="1:7" x14ac:dyDescent="0.25">
      <c r="C6" s="7" t="s">
        <v>4</v>
      </c>
      <c r="D6" s="2"/>
      <c r="F6" s="8"/>
      <c r="G6" s="2"/>
    </row>
    <row r="7" spans="1:7" x14ac:dyDescent="0.25">
      <c r="A7" s="9"/>
      <c r="C7" s="3" t="s">
        <v>5</v>
      </c>
      <c r="F7" s="10"/>
      <c r="G7" s="3">
        <f>'[1]Bank receipts'!F21</f>
        <v>21534</v>
      </c>
    </row>
    <row r="8" spans="1:7" x14ac:dyDescent="0.25">
      <c r="C8" s="3" t="s">
        <v>6</v>
      </c>
      <c r="F8" s="11"/>
      <c r="G8" s="3">
        <f>'[1]Bank receipts'!H21</f>
        <v>5957.04</v>
      </c>
    </row>
    <row r="9" spans="1:7" x14ac:dyDescent="0.25">
      <c r="C9" s="3" t="s">
        <v>7</v>
      </c>
      <c r="G9" s="3">
        <f>'[1]Bank receipts'!G21</f>
        <v>692</v>
      </c>
    </row>
    <row r="10" spans="1:7" x14ac:dyDescent="0.25">
      <c r="C10" s="3" t="s">
        <v>8</v>
      </c>
      <c r="D10" s="2"/>
      <c r="F10" s="12"/>
      <c r="G10" s="3">
        <f>'[1]Bank receipts'!I21</f>
        <v>175</v>
      </c>
    </row>
    <row r="11" spans="1:7" x14ac:dyDescent="0.25">
      <c r="C11" s="3" t="s">
        <v>9</v>
      </c>
      <c r="D11" s="2"/>
      <c r="F11" s="12"/>
      <c r="G11" s="3">
        <f>'[1]Bank receipts'!J21</f>
        <v>110</v>
      </c>
    </row>
    <row r="12" spans="1:7" x14ac:dyDescent="0.25">
      <c r="C12" s="3" t="s">
        <v>10</v>
      </c>
      <c r="D12" s="2"/>
      <c r="F12" s="12"/>
      <c r="G12" s="13">
        <f>SUM('[1]Deposit Account'!D12:D16)</f>
        <v>1.29</v>
      </c>
    </row>
    <row r="13" spans="1:7" x14ac:dyDescent="0.25">
      <c r="A13" s="9"/>
      <c r="C13" s="7" t="s">
        <v>11</v>
      </c>
      <c r="D13" s="7"/>
      <c r="E13" s="7"/>
      <c r="F13" s="10"/>
      <c r="G13" s="7">
        <f>SUM(G7:G12)</f>
        <v>28469.33</v>
      </c>
    </row>
    <row r="15" spans="1:7" x14ac:dyDescent="0.25">
      <c r="C15" s="7" t="s">
        <v>12</v>
      </c>
    </row>
    <row r="16" spans="1:7" x14ac:dyDescent="0.25">
      <c r="A16" s="14"/>
      <c r="C16" s="3" t="s">
        <v>13</v>
      </c>
      <c r="G16" s="3">
        <f>'[1]Bank payments'!I120+'[1]Bank payments'!J120</f>
        <v>3902.4800000000005</v>
      </c>
    </row>
    <row r="17" spans="1:7" x14ac:dyDescent="0.25">
      <c r="C17" s="3" t="s">
        <v>14</v>
      </c>
      <c r="G17" s="3">
        <f>'[1]Bank payments'!K120+'[1]Bank payments'!L120+'[1]Bank payments'!N120+'[1]Bank payments'!O120</f>
        <v>1018.9199999999998</v>
      </c>
    </row>
    <row r="18" spans="1:7" x14ac:dyDescent="0.25">
      <c r="C18" s="3" t="s">
        <v>15</v>
      </c>
      <c r="F18" s="8"/>
      <c r="G18" s="3">
        <f>'[1]Bank payments'!M120</f>
        <v>108</v>
      </c>
    </row>
    <row r="19" spans="1:7" x14ac:dyDescent="0.25">
      <c r="C19" s="3" t="s">
        <v>16</v>
      </c>
      <c r="F19" s="8"/>
      <c r="G19" s="3">
        <f>'[1]Bank payments'!P120</f>
        <v>262.5</v>
      </c>
    </row>
    <row r="20" spans="1:7" x14ac:dyDescent="0.25">
      <c r="C20" s="3" t="s">
        <v>17</v>
      </c>
      <c r="G20" s="3">
        <f>'[1]Bank payments'!Z120</f>
        <v>3529.2499999999977</v>
      </c>
    </row>
    <row r="21" spans="1:7" x14ac:dyDescent="0.25">
      <c r="C21" s="3" t="s">
        <v>18</v>
      </c>
      <c r="G21" s="3">
        <f>'[1]Bank payments'!Y120</f>
        <v>8362.58</v>
      </c>
    </row>
    <row r="22" spans="1:7" x14ac:dyDescent="0.25">
      <c r="C22" s="3" t="s">
        <v>19</v>
      </c>
      <c r="G22" s="3">
        <f>'[1]Bank payments'!R120</f>
        <v>446.67</v>
      </c>
    </row>
    <row r="23" spans="1:7" x14ac:dyDescent="0.25">
      <c r="A23" s="14"/>
      <c r="C23" s="3" t="s">
        <v>20</v>
      </c>
      <c r="D23" s="2"/>
      <c r="G23" s="3">
        <f>'[1]Bank payments'!W120+'[1]Bank payments'!U120+'[1]Bank payments'!Q120+'[1]Bank payments'!V120</f>
        <v>4705.3999999999996</v>
      </c>
    </row>
    <row r="24" spans="1:7" x14ac:dyDescent="0.25">
      <c r="C24" s="3" t="s">
        <v>21</v>
      </c>
      <c r="G24" s="3">
        <f>'[1]Bank payments'!T120</f>
        <v>280</v>
      </c>
    </row>
    <row r="25" spans="1:7" x14ac:dyDescent="0.25">
      <c r="C25" s="3" t="s">
        <v>22</v>
      </c>
      <c r="D25" s="7"/>
      <c r="F25" s="15"/>
      <c r="G25" s="3">
        <f>'[1]Bank payments'!S120</f>
        <v>1047.3699999999999</v>
      </c>
    </row>
    <row r="26" spans="1:7" x14ac:dyDescent="0.25">
      <c r="A26" s="14"/>
      <c r="C26" s="3" t="s">
        <v>23</v>
      </c>
      <c r="G26" s="3">
        <f>'[1]Bank payments'!AB120</f>
        <v>100</v>
      </c>
    </row>
    <row r="27" spans="1:7" x14ac:dyDescent="0.25">
      <c r="A27" s="14"/>
      <c r="C27" s="3" t="s">
        <v>24</v>
      </c>
      <c r="G27" s="3">
        <f>'[1]Bank payments'!AA120</f>
        <v>160.81</v>
      </c>
    </row>
    <row r="28" spans="1:7" x14ac:dyDescent="0.25">
      <c r="C28" s="3" t="s">
        <v>25</v>
      </c>
      <c r="G28" s="3">
        <f>'[1]Bank payments'!AF120</f>
        <v>1000</v>
      </c>
    </row>
    <row r="29" spans="1:7" x14ac:dyDescent="0.25">
      <c r="C29" s="3" t="s">
        <v>26</v>
      </c>
      <c r="G29" s="3">
        <f>'[1]Bank payments'!AD120</f>
        <v>72</v>
      </c>
    </row>
    <row r="30" spans="1:7" x14ac:dyDescent="0.25">
      <c r="A30" s="15"/>
      <c r="C30" s="3" t="s">
        <v>27</v>
      </c>
      <c r="G30" s="3">
        <f>'[1]Bank payments'!X120</f>
        <v>418.23</v>
      </c>
    </row>
    <row r="31" spans="1:7" x14ac:dyDescent="0.25">
      <c r="A31" s="15"/>
      <c r="C31" s="3" t="s">
        <v>28</v>
      </c>
      <c r="G31" s="3">
        <f>'[1]Bank payments'!AE120</f>
        <v>2960</v>
      </c>
    </row>
    <row r="32" spans="1:7" x14ac:dyDescent="0.25">
      <c r="A32" s="15"/>
      <c r="C32" s="3" t="s">
        <v>29</v>
      </c>
      <c r="G32" s="3">
        <f>'[1]Bank payments'!AC120</f>
        <v>442</v>
      </c>
    </row>
    <row r="33" spans="1:7" x14ac:dyDescent="0.25">
      <c r="A33" s="15"/>
      <c r="C33" s="3" t="s">
        <v>30</v>
      </c>
      <c r="G33" s="3">
        <f>'[1]Bank payments'!AG30</f>
        <v>1935</v>
      </c>
    </row>
    <row r="34" spans="1:7" x14ac:dyDescent="0.25">
      <c r="A34" s="15"/>
      <c r="C34" s="3" t="s">
        <v>31</v>
      </c>
      <c r="G34" s="13">
        <f>'[1]Bank payments'!AG52</f>
        <v>494</v>
      </c>
    </row>
    <row r="35" spans="1:7" x14ac:dyDescent="0.25">
      <c r="A35" s="9"/>
      <c r="C35" s="7" t="s">
        <v>32</v>
      </c>
      <c r="D35" s="7"/>
      <c r="E35" s="7"/>
      <c r="F35" s="15"/>
      <c r="G35" s="7">
        <f>SUM(G16:G34)</f>
        <v>31245.209999999995</v>
      </c>
    </row>
    <row r="36" spans="1:7" x14ac:dyDescent="0.25">
      <c r="A36" s="15"/>
    </row>
    <row r="37" spans="1:7" ht="15.75" thickBot="1" x14ac:dyDescent="0.3">
      <c r="A37" s="16"/>
      <c r="C37" s="3" t="s">
        <v>33</v>
      </c>
      <c r="G37" s="17">
        <f>G13-G35</f>
        <v>-2775.8799999999937</v>
      </c>
    </row>
    <row r="38" spans="1:7" x14ac:dyDescent="0.25">
      <c r="A38" s="16"/>
    </row>
    <row r="39" spans="1:7" x14ac:dyDescent="0.25">
      <c r="A39" s="16"/>
    </row>
    <row r="40" spans="1:7" x14ac:dyDescent="0.25">
      <c r="A40" s="14"/>
      <c r="C40" s="3" t="s">
        <v>34</v>
      </c>
      <c r="G40" s="7">
        <f>'[1]Bank Rec'!D8</f>
        <v>22455.83</v>
      </c>
    </row>
    <row r="41" spans="1:7" x14ac:dyDescent="0.25">
      <c r="C41" s="3" t="s">
        <v>35</v>
      </c>
      <c r="G41" s="3">
        <f>G37</f>
        <v>-2775.8799999999937</v>
      </c>
    </row>
    <row r="42" spans="1:7" ht="15.75" thickBot="1" x14ac:dyDescent="0.3">
      <c r="A42" s="14"/>
      <c r="C42" s="3" t="s">
        <v>36</v>
      </c>
      <c r="G42" s="18">
        <f>SUM(G40:G41)</f>
        <v>19679.950000000008</v>
      </c>
    </row>
    <row r="43" spans="1:7" x14ac:dyDescent="0.25">
      <c r="C43" s="2"/>
      <c r="D43" s="2"/>
      <c r="E43" s="2"/>
      <c r="G43" s="2"/>
    </row>
    <row r="45" spans="1:7" x14ac:dyDescent="0.25">
      <c r="C45" s="15" t="s">
        <v>37</v>
      </c>
      <c r="D45" s="2"/>
      <c r="F45" s="3"/>
    </row>
    <row r="46" spans="1:7" x14ac:dyDescent="0.25">
      <c r="C46" s="2" t="s">
        <v>38</v>
      </c>
      <c r="D46" s="2"/>
      <c r="E46" s="3" t="s">
        <v>39</v>
      </c>
      <c r="F46" s="3"/>
      <c r="G46" s="3">
        <f>'[1]Bank Rec'!E19</f>
        <v>10624.94</v>
      </c>
    </row>
    <row r="47" spans="1:7" x14ac:dyDescent="0.25">
      <c r="C47" s="2"/>
      <c r="D47" s="2"/>
      <c r="E47" s="3" t="s">
        <v>40</v>
      </c>
      <c r="F47" s="3"/>
      <c r="G47" s="3">
        <f>-'[1]Bank Rec'!E27</f>
        <v>-946.28</v>
      </c>
    </row>
    <row r="48" spans="1:7" x14ac:dyDescent="0.25">
      <c r="C48" s="2"/>
      <c r="D48" s="2"/>
      <c r="F48" s="3"/>
    </row>
    <row r="49" spans="1:7" x14ac:dyDescent="0.25">
      <c r="C49" s="3" t="s">
        <v>41</v>
      </c>
      <c r="G49" s="3">
        <f>'[1]Deposit Account'!E22</f>
        <v>10001.290000000001</v>
      </c>
    </row>
    <row r="51" spans="1:7" ht="15.75" thickBot="1" x14ac:dyDescent="0.3">
      <c r="G51" s="17">
        <f>SUM(G46:G49)</f>
        <v>19679.95</v>
      </c>
    </row>
    <row r="54" spans="1:7" x14ac:dyDescent="0.25">
      <c r="A54" s="2" t="s">
        <v>42</v>
      </c>
    </row>
    <row r="55" spans="1:7" x14ac:dyDescent="0.25">
      <c r="A55" s="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Jadi Coe</dc:creator>
  <cp:lastModifiedBy>Jadi Coe</cp:lastModifiedBy>
  <dcterms:created xsi:type="dcterms:W3CDTF">2019-05-10T11:54:50Z</dcterms:created>
  <dcterms:modified xsi:type="dcterms:W3CDTF">2019-05-10T11:55:47Z</dcterms:modified>
</cp:coreProperties>
</file>